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ELO CLUB\ECOLE DE CYCLISME\2015\Provence\2015 06 14 bollène finale\"/>
    </mc:Choice>
  </mc:AlternateContent>
  <bookViews>
    <workbookView xWindow="240" yWindow="60" windowWidth="20052" windowHeight="7908"/>
  </bookViews>
  <sheets>
    <sheet name="Res ensemble" sheetId="2" r:id="rId1"/>
  </sheets>
  <externalReferences>
    <externalReference r:id="rId2"/>
  </externalReferences>
  <definedNames>
    <definedName name="_xlnm.Print_Titles" localSheetId="0">'Res ensemble'!$1:$2</definedName>
    <definedName name="_xlnm.Print_Area" localSheetId="0">'Res ensemble'!$C$381:$H$405</definedName>
  </definedNames>
  <calcPr calcId="152511"/>
</workbook>
</file>

<file path=xl/calcChain.xml><?xml version="1.0" encoding="utf-8"?>
<calcChain xmlns="http://schemas.openxmlformats.org/spreadsheetml/2006/main">
  <c r="H481" i="2" l="1"/>
  <c r="G481" i="2"/>
  <c r="F481" i="2"/>
  <c r="I481" i="2" s="1"/>
  <c r="E481" i="2"/>
  <c r="D481" i="2"/>
  <c r="H480" i="2"/>
  <c r="G480" i="2"/>
  <c r="F480" i="2"/>
  <c r="E480" i="2"/>
  <c r="D480" i="2"/>
  <c r="H479" i="2"/>
  <c r="G479" i="2"/>
  <c r="F479" i="2"/>
  <c r="E479" i="2"/>
  <c r="D479" i="2"/>
  <c r="H478" i="2"/>
  <c r="G478" i="2"/>
  <c r="F478" i="2"/>
  <c r="K478" i="2" s="1"/>
  <c r="E478" i="2"/>
  <c r="D478" i="2"/>
  <c r="H477" i="2"/>
  <c r="G477" i="2"/>
  <c r="F477" i="2"/>
  <c r="E477" i="2"/>
  <c r="D477" i="2"/>
  <c r="H476" i="2"/>
  <c r="G476" i="2"/>
  <c r="F476" i="2"/>
  <c r="E476" i="2"/>
  <c r="D476" i="2"/>
  <c r="H475" i="2"/>
  <c r="G475" i="2"/>
  <c r="F475" i="2"/>
  <c r="K475" i="2" s="1"/>
  <c r="L475" i="2" s="1"/>
  <c r="E475" i="2"/>
  <c r="D475" i="2"/>
  <c r="H474" i="2"/>
  <c r="G474" i="2"/>
  <c r="F474" i="2"/>
  <c r="E474" i="2"/>
  <c r="D474" i="2"/>
  <c r="H473" i="2"/>
  <c r="G473" i="2"/>
  <c r="F473" i="2"/>
  <c r="I473" i="2" s="1"/>
  <c r="E473" i="2"/>
  <c r="D473" i="2"/>
  <c r="H472" i="2"/>
  <c r="G472" i="2"/>
  <c r="F472" i="2"/>
  <c r="E472" i="2"/>
  <c r="D472" i="2"/>
  <c r="H471" i="2"/>
  <c r="G471" i="2"/>
  <c r="F471" i="2"/>
  <c r="E471" i="2"/>
  <c r="D471" i="2"/>
  <c r="H470" i="2"/>
  <c r="G470" i="2"/>
  <c r="F470" i="2"/>
  <c r="K470" i="2" s="1"/>
  <c r="E470" i="2"/>
  <c r="D470" i="2"/>
  <c r="H469" i="2"/>
  <c r="G469" i="2"/>
  <c r="F469" i="2"/>
  <c r="E469" i="2"/>
  <c r="D469" i="2"/>
  <c r="H468" i="2"/>
  <c r="G468" i="2"/>
  <c r="F468" i="2"/>
  <c r="E468" i="2"/>
  <c r="D468" i="2"/>
  <c r="H467" i="2"/>
  <c r="G467" i="2"/>
  <c r="F467" i="2"/>
  <c r="K467" i="2" s="1"/>
  <c r="L467" i="2" s="1"/>
  <c r="E467" i="2"/>
  <c r="D467" i="2"/>
  <c r="H466" i="2"/>
  <c r="G466" i="2"/>
  <c r="F466" i="2"/>
  <c r="E466" i="2"/>
  <c r="D466" i="2"/>
  <c r="H465" i="2"/>
  <c r="G465" i="2"/>
  <c r="F465" i="2"/>
  <c r="I465" i="2" s="1"/>
  <c r="E465" i="2"/>
  <c r="D465" i="2"/>
  <c r="H464" i="2"/>
  <c r="G464" i="2"/>
  <c r="F464" i="2"/>
  <c r="E464" i="2"/>
  <c r="D464" i="2"/>
  <c r="H463" i="2"/>
  <c r="G463" i="2"/>
  <c r="F463" i="2"/>
  <c r="E463" i="2"/>
  <c r="D463" i="2"/>
  <c r="H462" i="2"/>
  <c r="G462" i="2"/>
  <c r="F462" i="2"/>
  <c r="K462" i="2" s="1"/>
  <c r="E462" i="2"/>
  <c r="D462" i="2"/>
  <c r="H461" i="2"/>
  <c r="G461" i="2"/>
  <c r="F461" i="2"/>
  <c r="E461" i="2"/>
  <c r="D461" i="2"/>
  <c r="H460" i="2"/>
  <c r="G460" i="2"/>
  <c r="F460" i="2"/>
  <c r="E460" i="2"/>
  <c r="D460" i="2"/>
  <c r="H459" i="2"/>
  <c r="G459" i="2"/>
  <c r="F459" i="2"/>
  <c r="K459" i="2" s="1"/>
  <c r="L459" i="2" s="1"/>
  <c r="E459" i="2"/>
  <c r="D459" i="2"/>
  <c r="H458" i="2"/>
  <c r="G458" i="2"/>
  <c r="F458" i="2"/>
  <c r="E458" i="2"/>
  <c r="D458" i="2"/>
  <c r="H457" i="2"/>
  <c r="G457" i="2"/>
  <c r="F457" i="2"/>
  <c r="I457" i="2" s="1"/>
  <c r="E457" i="2"/>
  <c r="D457" i="2"/>
  <c r="H456" i="2"/>
  <c r="G456" i="2"/>
  <c r="F456" i="2"/>
  <c r="E456" i="2"/>
  <c r="D456" i="2"/>
  <c r="H455" i="2"/>
  <c r="G455" i="2"/>
  <c r="F455" i="2"/>
  <c r="E455" i="2"/>
  <c r="D455" i="2"/>
  <c r="H454" i="2"/>
  <c r="G454" i="2"/>
  <c r="F454" i="2"/>
  <c r="K454" i="2" s="1"/>
  <c r="E454" i="2"/>
  <c r="D454" i="2"/>
  <c r="H453" i="2"/>
  <c r="G453" i="2"/>
  <c r="F453" i="2"/>
  <c r="E453" i="2"/>
  <c r="D453" i="2"/>
  <c r="H452" i="2"/>
  <c r="G452" i="2"/>
  <c r="F452" i="2"/>
  <c r="E452" i="2"/>
  <c r="D452" i="2"/>
  <c r="H451" i="2"/>
  <c r="G451" i="2"/>
  <c r="F451" i="2"/>
  <c r="K451" i="2" s="1"/>
  <c r="L451" i="2" s="1"/>
  <c r="E451" i="2"/>
  <c r="D451" i="2"/>
  <c r="H450" i="2"/>
  <c r="G450" i="2"/>
  <c r="F450" i="2"/>
  <c r="E450" i="2"/>
  <c r="D450" i="2"/>
  <c r="H449" i="2"/>
  <c r="G449" i="2"/>
  <c r="F449" i="2"/>
  <c r="I449" i="2" s="1"/>
  <c r="E449" i="2"/>
  <c r="D449" i="2"/>
  <c r="H448" i="2"/>
  <c r="G448" i="2"/>
  <c r="F448" i="2"/>
  <c r="E448" i="2"/>
  <c r="D448" i="2"/>
  <c r="H447" i="2"/>
  <c r="G447" i="2"/>
  <c r="F447" i="2"/>
  <c r="E447" i="2"/>
  <c r="D447" i="2"/>
  <c r="H446" i="2"/>
  <c r="G446" i="2"/>
  <c r="F446" i="2"/>
  <c r="K446" i="2" s="1"/>
  <c r="E446" i="2"/>
  <c r="D446" i="2"/>
  <c r="H445" i="2"/>
  <c r="G445" i="2"/>
  <c r="F445" i="2"/>
  <c r="E445" i="2"/>
  <c r="D445" i="2"/>
  <c r="H444" i="2"/>
  <c r="G444" i="2"/>
  <c r="F444" i="2"/>
  <c r="E444" i="2"/>
  <c r="D444" i="2"/>
  <c r="H443" i="2"/>
  <c r="G443" i="2"/>
  <c r="F443" i="2"/>
  <c r="K443" i="2" s="1"/>
  <c r="L443" i="2" s="1"/>
  <c r="E443" i="2"/>
  <c r="D443" i="2"/>
  <c r="H442" i="2"/>
  <c r="G442" i="2"/>
  <c r="F442" i="2"/>
  <c r="E442" i="2"/>
  <c r="D442" i="2"/>
  <c r="H441" i="2"/>
  <c r="G441" i="2"/>
  <c r="F441" i="2"/>
  <c r="E441" i="2"/>
  <c r="D441" i="2"/>
  <c r="I440" i="2"/>
  <c r="H440" i="2"/>
  <c r="G440" i="2"/>
  <c r="F440" i="2"/>
  <c r="E440" i="2"/>
  <c r="D440" i="2"/>
  <c r="I439" i="2"/>
  <c r="H439" i="2"/>
  <c r="G439" i="2"/>
  <c r="F439" i="2"/>
  <c r="E439" i="2"/>
  <c r="D439" i="2"/>
  <c r="H438" i="2"/>
  <c r="G438" i="2"/>
  <c r="F438" i="2"/>
  <c r="E438" i="2"/>
  <c r="D438" i="2"/>
  <c r="H437" i="2"/>
  <c r="G437" i="2"/>
  <c r="F437" i="2"/>
  <c r="E437" i="2"/>
  <c r="D437" i="2"/>
  <c r="I436" i="2"/>
  <c r="H436" i="2"/>
  <c r="G436" i="2"/>
  <c r="F436" i="2"/>
  <c r="E436" i="2"/>
  <c r="D436" i="2"/>
  <c r="I435" i="2"/>
  <c r="H435" i="2"/>
  <c r="G435" i="2"/>
  <c r="F435" i="2"/>
  <c r="E435" i="2"/>
  <c r="D435" i="2"/>
  <c r="H434" i="2"/>
  <c r="G434" i="2"/>
  <c r="F434" i="2"/>
  <c r="E434" i="2"/>
  <c r="D434" i="2"/>
  <c r="H433" i="2"/>
  <c r="G433" i="2"/>
  <c r="F433" i="2"/>
  <c r="I433" i="2" s="1"/>
  <c r="E433" i="2"/>
  <c r="D433" i="2"/>
  <c r="I432" i="2"/>
  <c r="H432" i="2"/>
  <c r="G432" i="2"/>
  <c r="F432" i="2"/>
  <c r="E432" i="2"/>
  <c r="D432" i="2"/>
  <c r="H431" i="2"/>
  <c r="G431" i="2"/>
  <c r="F431" i="2"/>
  <c r="E431" i="2"/>
  <c r="D431" i="2"/>
  <c r="H430" i="2"/>
  <c r="G430" i="2"/>
  <c r="F430" i="2"/>
  <c r="E430" i="2"/>
  <c r="D430" i="2"/>
  <c r="H429" i="2"/>
  <c r="G429" i="2"/>
  <c r="F429" i="2"/>
  <c r="E429" i="2"/>
  <c r="D429" i="2"/>
  <c r="H428" i="2"/>
  <c r="G428" i="2"/>
  <c r="F428" i="2"/>
  <c r="E428" i="2"/>
  <c r="D428" i="2"/>
  <c r="H427" i="2"/>
  <c r="G427" i="2"/>
  <c r="F427" i="2"/>
  <c r="E427" i="2"/>
  <c r="D427" i="2"/>
  <c r="H426" i="2"/>
  <c r="G426" i="2"/>
  <c r="F426" i="2"/>
  <c r="E426" i="2"/>
  <c r="D426" i="2"/>
  <c r="H425" i="2"/>
  <c r="G425" i="2"/>
  <c r="F425" i="2"/>
  <c r="E425" i="2"/>
  <c r="D425" i="2"/>
  <c r="H424" i="2"/>
  <c r="G424" i="2"/>
  <c r="F424" i="2"/>
  <c r="E424" i="2"/>
  <c r="D424" i="2"/>
  <c r="H423" i="2"/>
  <c r="G423" i="2"/>
  <c r="F423" i="2"/>
  <c r="E423" i="2"/>
  <c r="D423" i="2"/>
  <c r="H422" i="2"/>
  <c r="G422" i="2"/>
  <c r="F422" i="2"/>
  <c r="E422" i="2"/>
  <c r="D422" i="2"/>
  <c r="H421" i="2"/>
  <c r="G421" i="2"/>
  <c r="F421" i="2"/>
  <c r="E421" i="2"/>
  <c r="D421" i="2"/>
  <c r="H420" i="2"/>
  <c r="G420" i="2"/>
  <c r="F420" i="2"/>
  <c r="E420" i="2"/>
  <c r="D420" i="2"/>
  <c r="H419" i="2"/>
  <c r="G419" i="2"/>
  <c r="F419" i="2"/>
  <c r="E419" i="2"/>
  <c r="D419" i="2"/>
  <c r="H418" i="2"/>
  <c r="G418" i="2"/>
  <c r="F418" i="2"/>
  <c r="E418" i="2"/>
  <c r="D418" i="2"/>
  <c r="H417" i="2"/>
  <c r="G417" i="2"/>
  <c r="F417" i="2"/>
  <c r="E417" i="2"/>
  <c r="D417" i="2"/>
  <c r="H416" i="2"/>
  <c r="G416" i="2"/>
  <c r="F416" i="2"/>
  <c r="E416" i="2"/>
  <c r="D416" i="2"/>
  <c r="H415" i="2"/>
  <c r="G415" i="2"/>
  <c r="F415" i="2"/>
  <c r="E415" i="2"/>
  <c r="D415" i="2"/>
  <c r="H414" i="2"/>
  <c r="G414" i="2"/>
  <c r="F414" i="2"/>
  <c r="E414" i="2"/>
  <c r="D414" i="2"/>
  <c r="H413" i="2"/>
  <c r="G413" i="2"/>
  <c r="F413" i="2"/>
  <c r="E413" i="2"/>
  <c r="D413" i="2"/>
  <c r="H412" i="2"/>
  <c r="G412" i="2"/>
  <c r="F412" i="2"/>
  <c r="E412" i="2"/>
  <c r="D412" i="2"/>
  <c r="H411" i="2"/>
  <c r="G411" i="2"/>
  <c r="F411" i="2"/>
  <c r="E411" i="2"/>
  <c r="D411" i="2"/>
  <c r="H410" i="2"/>
  <c r="G410" i="2"/>
  <c r="F410" i="2"/>
  <c r="E410" i="2"/>
  <c r="D410" i="2"/>
  <c r="H409" i="2"/>
  <c r="G409" i="2"/>
  <c r="F409" i="2"/>
  <c r="E409" i="2"/>
  <c r="D409" i="2"/>
  <c r="H408" i="2"/>
  <c r="G408" i="2"/>
  <c r="F408" i="2"/>
  <c r="E408" i="2"/>
  <c r="D408" i="2"/>
  <c r="H407" i="2"/>
  <c r="G407" i="2"/>
  <c r="F407" i="2"/>
  <c r="E407" i="2"/>
  <c r="D407" i="2"/>
  <c r="H406" i="2"/>
  <c r="G406" i="2"/>
  <c r="F406" i="2"/>
  <c r="E406" i="2"/>
  <c r="D406" i="2"/>
  <c r="H405" i="2"/>
  <c r="G405" i="2"/>
  <c r="F405" i="2"/>
  <c r="E405" i="2"/>
  <c r="D405" i="2"/>
  <c r="H404" i="2"/>
  <c r="G404" i="2"/>
  <c r="F404" i="2"/>
  <c r="E404" i="2"/>
  <c r="D404" i="2"/>
  <c r="H403" i="2"/>
  <c r="G403" i="2"/>
  <c r="F403" i="2"/>
  <c r="E403" i="2"/>
  <c r="D403" i="2"/>
  <c r="H402" i="2"/>
  <c r="G402" i="2"/>
  <c r="F402" i="2"/>
  <c r="E402" i="2"/>
  <c r="D402" i="2"/>
  <c r="H401" i="2"/>
  <c r="G401" i="2"/>
  <c r="F401" i="2"/>
  <c r="E401" i="2"/>
  <c r="D401" i="2"/>
  <c r="H400" i="2"/>
  <c r="G400" i="2"/>
  <c r="F400" i="2"/>
  <c r="E400" i="2"/>
  <c r="D400" i="2"/>
  <c r="H399" i="2"/>
  <c r="G399" i="2"/>
  <c r="F399" i="2"/>
  <c r="E399" i="2"/>
  <c r="D399" i="2"/>
  <c r="H398" i="2"/>
  <c r="G398" i="2"/>
  <c r="F398" i="2"/>
  <c r="E398" i="2"/>
  <c r="D398" i="2"/>
  <c r="H397" i="2"/>
  <c r="G397" i="2"/>
  <c r="F397" i="2"/>
  <c r="E397" i="2"/>
  <c r="D397" i="2"/>
  <c r="H396" i="2"/>
  <c r="G396" i="2"/>
  <c r="F396" i="2"/>
  <c r="E396" i="2"/>
  <c r="D396" i="2"/>
  <c r="H395" i="2"/>
  <c r="G395" i="2"/>
  <c r="F395" i="2"/>
  <c r="E395" i="2"/>
  <c r="D395" i="2"/>
  <c r="H394" i="2"/>
  <c r="G394" i="2"/>
  <c r="F394" i="2"/>
  <c r="E394" i="2"/>
  <c r="D394" i="2"/>
  <c r="H393" i="2"/>
  <c r="G393" i="2"/>
  <c r="F393" i="2"/>
  <c r="E393" i="2"/>
  <c r="D393" i="2"/>
  <c r="H392" i="2"/>
  <c r="G392" i="2"/>
  <c r="F392" i="2"/>
  <c r="E392" i="2"/>
  <c r="D392" i="2"/>
  <c r="H391" i="2"/>
  <c r="G391" i="2"/>
  <c r="F391" i="2"/>
  <c r="E391" i="2"/>
  <c r="D391" i="2"/>
  <c r="K390" i="2"/>
  <c r="H390" i="2"/>
  <c r="G390" i="2"/>
  <c r="F390" i="2"/>
  <c r="E390" i="2"/>
  <c r="D390" i="2"/>
  <c r="H389" i="2"/>
  <c r="G389" i="2"/>
  <c r="F389" i="2"/>
  <c r="E389" i="2"/>
  <c r="D389" i="2"/>
  <c r="K388" i="2"/>
  <c r="H388" i="2"/>
  <c r="G388" i="2"/>
  <c r="F388" i="2"/>
  <c r="E388" i="2"/>
  <c r="D388" i="2"/>
  <c r="H387" i="2"/>
  <c r="G387" i="2"/>
  <c r="F387" i="2"/>
  <c r="E387" i="2"/>
  <c r="D387" i="2"/>
  <c r="H386" i="2"/>
  <c r="G386" i="2"/>
  <c r="F386" i="2"/>
  <c r="E386" i="2"/>
  <c r="D386" i="2"/>
  <c r="H385" i="2"/>
  <c r="G385" i="2"/>
  <c r="F385" i="2"/>
  <c r="E385" i="2"/>
  <c r="D385" i="2"/>
  <c r="H384" i="2"/>
  <c r="G384" i="2"/>
  <c r="F384" i="2"/>
  <c r="E384" i="2"/>
  <c r="D384" i="2"/>
  <c r="H383" i="2"/>
  <c r="G383" i="2"/>
  <c r="F383" i="2"/>
  <c r="E383" i="2"/>
  <c r="D383" i="2"/>
  <c r="I382" i="2"/>
  <c r="H382" i="2"/>
  <c r="G382" i="2"/>
  <c r="F382" i="2"/>
  <c r="E382" i="2"/>
  <c r="D382" i="2"/>
  <c r="E377" i="2"/>
  <c r="D377" i="2"/>
  <c r="F377" i="2" s="1"/>
  <c r="E376" i="2"/>
  <c r="D376" i="2"/>
  <c r="F375" i="2"/>
  <c r="E375" i="2"/>
  <c r="D375" i="2"/>
  <c r="E374" i="2"/>
  <c r="D374" i="2"/>
  <c r="H373" i="2"/>
  <c r="G373" i="2"/>
  <c r="F373" i="2"/>
  <c r="E373" i="2"/>
  <c r="D373" i="2"/>
  <c r="H372" i="2"/>
  <c r="G372" i="2"/>
  <c r="F372" i="2"/>
  <c r="E372" i="2"/>
  <c r="D372" i="2"/>
  <c r="H371" i="2"/>
  <c r="G371" i="2"/>
  <c r="F371" i="2"/>
  <c r="K371" i="2" s="1"/>
  <c r="L371" i="2" s="1"/>
  <c r="E371" i="2"/>
  <c r="D371" i="2"/>
  <c r="H370" i="2"/>
  <c r="G370" i="2"/>
  <c r="F370" i="2"/>
  <c r="E370" i="2"/>
  <c r="D370" i="2"/>
  <c r="H369" i="2"/>
  <c r="G369" i="2"/>
  <c r="F369" i="2"/>
  <c r="I369" i="2" s="1"/>
  <c r="E369" i="2"/>
  <c r="D369" i="2"/>
  <c r="H368" i="2"/>
  <c r="G368" i="2"/>
  <c r="F368" i="2"/>
  <c r="E368" i="2"/>
  <c r="D368" i="2"/>
  <c r="H367" i="2"/>
  <c r="G367" i="2"/>
  <c r="F367" i="2"/>
  <c r="E367" i="2"/>
  <c r="D367" i="2"/>
  <c r="H366" i="2"/>
  <c r="G366" i="2"/>
  <c r="F366" i="2"/>
  <c r="E366" i="2"/>
  <c r="D366" i="2"/>
  <c r="H365" i="2"/>
  <c r="G365" i="2"/>
  <c r="F365" i="2"/>
  <c r="E365" i="2"/>
  <c r="D365" i="2"/>
  <c r="H364" i="2"/>
  <c r="G364" i="2"/>
  <c r="F364" i="2"/>
  <c r="E364" i="2"/>
  <c r="D364" i="2"/>
  <c r="H363" i="2"/>
  <c r="G363" i="2"/>
  <c r="F363" i="2"/>
  <c r="K363" i="2" s="1"/>
  <c r="L363" i="2" s="1"/>
  <c r="E363" i="2"/>
  <c r="D363" i="2"/>
  <c r="H362" i="2"/>
  <c r="G362" i="2"/>
  <c r="F362" i="2"/>
  <c r="E362" i="2"/>
  <c r="D362" i="2"/>
  <c r="H361" i="2"/>
  <c r="G361" i="2"/>
  <c r="F361" i="2"/>
  <c r="I361" i="2" s="1"/>
  <c r="E361" i="2"/>
  <c r="D361" i="2"/>
  <c r="H360" i="2"/>
  <c r="G360" i="2"/>
  <c r="F360" i="2"/>
  <c r="E360" i="2"/>
  <c r="D360" i="2"/>
  <c r="H359" i="2"/>
  <c r="G359" i="2"/>
  <c r="F359" i="2"/>
  <c r="E359" i="2"/>
  <c r="D359" i="2"/>
  <c r="H358" i="2"/>
  <c r="G358" i="2"/>
  <c r="F358" i="2"/>
  <c r="E358" i="2"/>
  <c r="D358" i="2"/>
  <c r="H357" i="2"/>
  <c r="G357" i="2"/>
  <c r="F357" i="2"/>
  <c r="E357" i="2"/>
  <c r="D357" i="2"/>
  <c r="H356" i="2"/>
  <c r="G356" i="2"/>
  <c r="F356" i="2"/>
  <c r="E356" i="2"/>
  <c r="D356" i="2"/>
  <c r="H355" i="2"/>
  <c r="G355" i="2"/>
  <c r="F355" i="2"/>
  <c r="K355" i="2" s="1"/>
  <c r="L355" i="2" s="1"/>
  <c r="E355" i="2"/>
  <c r="D355" i="2"/>
  <c r="H354" i="2"/>
  <c r="G354" i="2"/>
  <c r="F354" i="2"/>
  <c r="E354" i="2"/>
  <c r="D354" i="2"/>
  <c r="H353" i="2"/>
  <c r="G353" i="2"/>
  <c r="F353" i="2"/>
  <c r="I353" i="2" s="1"/>
  <c r="E353" i="2"/>
  <c r="D353" i="2"/>
  <c r="H352" i="2"/>
  <c r="G352" i="2"/>
  <c r="F352" i="2"/>
  <c r="E352" i="2"/>
  <c r="D352" i="2"/>
  <c r="H351" i="2"/>
  <c r="G351" i="2"/>
  <c r="F351" i="2"/>
  <c r="E351" i="2"/>
  <c r="D351" i="2"/>
  <c r="H350" i="2"/>
  <c r="G350" i="2"/>
  <c r="F350" i="2"/>
  <c r="E350" i="2"/>
  <c r="D350" i="2"/>
  <c r="H349" i="2"/>
  <c r="G349" i="2"/>
  <c r="F349" i="2"/>
  <c r="E349" i="2"/>
  <c r="D349" i="2"/>
  <c r="H348" i="2"/>
  <c r="G348" i="2"/>
  <c r="F348" i="2"/>
  <c r="E348" i="2"/>
  <c r="D348" i="2"/>
  <c r="H347" i="2"/>
  <c r="G347" i="2"/>
  <c r="F347" i="2"/>
  <c r="K347" i="2" s="1"/>
  <c r="L347" i="2" s="1"/>
  <c r="E347" i="2"/>
  <c r="D347" i="2"/>
  <c r="H346" i="2"/>
  <c r="G346" i="2"/>
  <c r="F346" i="2"/>
  <c r="E346" i="2"/>
  <c r="D346" i="2"/>
  <c r="H345" i="2"/>
  <c r="G345" i="2"/>
  <c r="F345" i="2"/>
  <c r="I345" i="2" s="1"/>
  <c r="E345" i="2"/>
  <c r="D345" i="2"/>
  <c r="H344" i="2"/>
  <c r="G344" i="2"/>
  <c r="F344" i="2"/>
  <c r="E344" i="2"/>
  <c r="D344" i="2"/>
  <c r="H343" i="2"/>
  <c r="G343" i="2"/>
  <c r="F343" i="2"/>
  <c r="E343" i="2"/>
  <c r="D343" i="2"/>
  <c r="H342" i="2"/>
  <c r="G342" i="2"/>
  <c r="F342" i="2"/>
  <c r="E342" i="2"/>
  <c r="D342" i="2"/>
  <c r="H341" i="2"/>
  <c r="G341" i="2"/>
  <c r="F341" i="2"/>
  <c r="E341" i="2"/>
  <c r="D341" i="2"/>
  <c r="H340" i="2"/>
  <c r="G340" i="2"/>
  <c r="F340" i="2"/>
  <c r="E340" i="2"/>
  <c r="D340" i="2"/>
  <c r="H339" i="2"/>
  <c r="G339" i="2"/>
  <c r="F339" i="2"/>
  <c r="K339" i="2" s="1"/>
  <c r="L339" i="2" s="1"/>
  <c r="E339" i="2"/>
  <c r="D339" i="2"/>
  <c r="H338" i="2"/>
  <c r="G338" i="2"/>
  <c r="F338" i="2"/>
  <c r="E338" i="2"/>
  <c r="D338" i="2"/>
  <c r="H337" i="2"/>
  <c r="G337" i="2"/>
  <c r="F337" i="2"/>
  <c r="I337" i="2" s="1"/>
  <c r="E337" i="2"/>
  <c r="D337" i="2"/>
  <c r="H336" i="2"/>
  <c r="G336" i="2"/>
  <c r="F336" i="2"/>
  <c r="E336" i="2"/>
  <c r="D336" i="2"/>
  <c r="H335" i="2"/>
  <c r="G335" i="2"/>
  <c r="F335" i="2"/>
  <c r="E335" i="2"/>
  <c r="D335" i="2"/>
  <c r="H334" i="2"/>
  <c r="G334" i="2"/>
  <c r="F334" i="2"/>
  <c r="E334" i="2"/>
  <c r="D334" i="2"/>
  <c r="H333" i="2"/>
  <c r="G333" i="2"/>
  <c r="F333" i="2"/>
  <c r="E333" i="2"/>
  <c r="D333" i="2"/>
  <c r="H332" i="2"/>
  <c r="G332" i="2"/>
  <c r="F332" i="2"/>
  <c r="E332" i="2"/>
  <c r="D332" i="2"/>
  <c r="H331" i="2"/>
  <c r="G331" i="2"/>
  <c r="F331" i="2"/>
  <c r="K331" i="2" s="1"/>
  <c r="L331" i="2" s="1"/>
  <c r="E331" i="2"/>
  <c r="D331" i="2"/>
  <c r="H330" i="2"/>
  <c r="G330" i="2"/>
  <c r="F330" i="2"/>
  <c r="E330" i="2"/>
  <c r="D330" i="2"/>
  <c r="H329" i="2"/>
  <c r="G329" i="2"/>
  <c r="F329" i="2"/>
  <c r="I329" i="2" s="1"/>
  <c r="E329" i="2"/>
  <c r="D329" i="2"/>
  <c r="H328" i="2"/>
  <c r="G328" i="2"/>
  <c r="F328" i="2"/>
  <c r="E328" i="2"/>
  <c r="D328" i="2"/>
  <c r="I327" i="2"/>
  <c r="H327" i="2"/>
  <c r="G327" i="2"/>
  <c r="F327" i="2"/>
  <c r="K327" i="2" s="1"/>
  <c r="L327" i="2" s="1"/>
  <c r="E327" i="2"/>
  <c r="D327" i="2"/>
  <c r="H326" i="2"/>
  <c r="G326" i="2"/>
  <c r="F326" i="2"/>
  <c r="E326" i="2"/>
  <c r="D326" i="2"/>
  <c r="K325" i="2"/>
  <c r="H325" i="2"/>
  <c r="G325" i="2"/>
  <c r="F325" i="2"/>
  <c r="I325" i="2" s="1"/>
  <c r="E325" i="2"/>
  <c r="D325" i="2"/>
  <c r="H324" i="2"/>
  <c r="G324" i="2"/>
  <c r="F324" i="2"/>
  <c r="K373" i="2" s="1"/>
  <c r="E324" i="2"/>
  <c r="D324" i="2"/>
  <c r="H323" i="2"/>
  <c r="G323" i="2"/>
  <c r="F323" i="2"/>
  <c r="K323" i="2" s="1"/>
  <c r="L323" i="2" s="1"/>
  <c r="E323" i="2"/>
  <c r="D323" i="2"/>
  <c r="H322" i="2"/>
  <c r="G322" i="2"/>
  <c r="F322" i="2"/>
  <c r="E322" i="2"/>
  <c r="D322" i="2"/>
  <c r="H321" i="2"/>
  <c r="G321" i="2"/>
  <c r="F321" i="2"/>
  <c r="I321" i="2" s="1"/>
  <c r="E321" i="2"/>
  <c r="D321" i="2"/>
  <c r="H320" i="2"/>
  <c r="G320" i="2"/>
  <c r="F320" i="2"/>
  <c r="E320" i="2"/>
  <c r="D320" i="2"/>
  <c r="H319" i="2"/>
  <c r="G319" i="2"/>
  <c r="F319" i="2"/>
  <c r="E319" i="2"/>
  <c r="D319" i="2"/>
  <c r="H318" i="2"/>
  <c r="G318" i="2"/>
  <c r="F318" i="2"/>
  <c r="E318" i="2"/>
  <c r="D318" i="2"/>
  <c r="H317" i="2"/>
  <c r="G317" i="2"/>
  <c r="F317" i="2"/>
  <c r="E317" i="2"/>
  <c r="D317" i="2"/>
  <c r="H316" i="2"/>
  <c r="G316" i="2"/>
  <c r="F316" i="2"/>
  <c r="E316" i="2"/>
  <c r="D316" i="2"/>
  <c r="H315" i="2"/>
  <c r="G315" i="2"/>
  <c r="F315" i="2"/>
  <c r="K315" i="2" s="1"/>
  <c r="L315" i="2" s="1"/>
  <c r="E315" i="2"/>
  <c r="D315" i="2"/>
  <c r="H314" i="2"/>
  <c r="G314" i="2"/>
  <c r="F314" i="2"/>
  <c r="E314" i="2"/>
  <c r="D314" i="2"/>
  <c r="H313" i="2"/>
  <c r="G313" i="2"/>
  <c r="F313" i="2"/>
  <c r="I313" i="2" s="1"/>
  <c r="E313" i="2"/>
  <c r="D313" i="2"/>
  <c r="H312" i="2"/>
  <c r="G312" i="2"/>
  <c r="F312" i="2"/>
  <c r="E312" i="2"/>
  <c r="D312" i="2"/>
  <c r="H311" i="2"/>
  <c r="G311" i="2"/>
  <c r="F311" i="2"/>
  <c r="E311" i="2"/>
  <c r="D311" i="2"/>
  <c r="H310" i="2"/>
  <c r="G310" i="2"/>
  <c r="F310" i="2"/>
  <c r="E310" i="2"/>
  <c r="D310" i="2"/>
  <c r="H309" i="2"/>
  <c r="G309" i="2"/>
  <c r="F309" i="2"/>
  <c r="E309" i="2"/>
  <c r="D309" i="2"/>
  <c r="H308" i="2"/>
  <c r="G308" i="2"/>
  <c r="F308" i="2"/>
  <c r="E308" i="2"/>
  <c r="D308" i="2"/>
  <c r="H307" i="2"/>
  <c r="G307" i="2"/>
  <c r="F307" i="2"/>
  <c r="K307" i="2" s="1"/>
  <c r="L307" i="2" s="1"/>
  <c r="E307" i="2"/>
  <c r="D307" i="2"/>
  <c r="H306" i="2"/>
  <c r="G306" i="2"/>
  <c r="F306" i="2"/>
  <c r="E306" i="2"/>
  <c r="D306" i="2"/>
  <c r="H305" i="2"/>
  <c r="G305" i="2"/>
  <c r="F305" i="2"/>
  <c r="E305" i="2"/>
  <c r="D305" i="2"/>
  <c r="H304" i="2"/>
  <c r="G304" i="2"/>
  <c r="F304" i="2"/>
  <c r="E304" i="2"/>
  <c r="D304" i="2"/>
  <c r="H303" i="2"/>
  <c r="G303" i="2"/>
  <c r="F303" i="2"/>
  <c r="E303" i="2"/>
  <c r="D303" i="2"/>
  <c r="H302" i="2"/>
  <c r="G302" i="2"/>
  <c r="F302" i="2"/>
  <c r="E302" i="2"/>
  <c r="D302" i="2"/>
  <c r="H301" i="2"/>
  <c r="G301" i="2"/>
  <c r="F301" i="2"/>
  <c r="E301" i="2"/>
  <c r="D301" i="2"/>
  <c r="I300" i="2"/>
  <c r="H300" i="2"/>
  <c r="G300" i="2"/>
  <c r="F300" i="2"/>
  <c r="E300" i="2"/>
  <c r="D300" i="2"/>
  <c r="H299" i="2"/>
  <c r="G299" i="2"/>
  <c r="F299" i="2"/>
  <c r="E299" i="2"/>
  <c r="D299" i="2"/>
  <c r="H298" i="2"/>
  <c r="G298" i="2"/>
  <c r="F298" i="2"/>
  <c r="E298" i="2"/>
  <c r="D298" i="2"/>
  <c r="H297" i="2"/>
  <c r="G297" i="2"/>
  <c r="F297" i="2"/>
  <c r="E297" i="2"/>
  <c r="D297" i="2"/>
  <c r="K296" i="2"/>
  <c r="H296" i="2"/>
  <c r="G296" i="2"/>
  <c r="F296" i="2"/>
  <c r="E296" i="2"/>
  <c r="D296" i="2"/>
  <c r="H295" i="2"/>
  <c r="G295" i="2"/>
  <c r="F295" i="2"/>
  <c r="E295" i="2"/>
  <c r="D295" i="2"/>
  <c r="H294" i="2"/>
  <c r="G294" i="2"/>
  <c r="F294" i="2"/>
  <c r="E294" i="2"/>
  <c r="D294" i="2"/>
  <c r="H293" i="2"/>
  <c r="G293" i="2"/>
  <c r="F293" i="2"/>
  <c r="E293" i="2"/>
  <c r="D293" i="2"/>
  <c r="I292" i="2"/>
  <c r="H292" i="2"/>
  <c r="G292" i="2"/>
  <c r="F292" i="2"/>
  <c r="E292" i="2"/>
  <c r="D292" i="2"/>
  <c r="H291" i="2"/>
  <c r="G291" i="2"/>
  <c r="F291" i="2"/>
  <c r="E291" i="2"/>
  <c r="D291" i="2"/>
  <c r="H290" i="2"/>
  <c r="G290" i="2"/>
  <c r="F290" i="2"/>
  <c r="E290" i="2"/>
  <c r="D290" i="2"/>
  <c r="H289" i="2"/>
  <c r="G289" i="2"/>
  <c r="F289" i="2"/>
  <c r="E289" i="2"/>
  <c r="D289" i="2"/>
  <c r="K288" i="2"/>
  <c r="H288" i="2"/>
  <c r="G288" i="2"/>
  <c r="F288" i="2"/>
  <c r="E288" i="2"/>
  <c r="D288" i="2"/>
  <c r="H287" i="2"/>
  <c r="G287" i="2"/>
  <c r="F287" i="2"/>
  <c r="E287" i="2"/>
  <c r="D287" i="2"/>
  <c r="H286" i="2"/>
  <c r="G286" i="2"/>
  <c r="F286" i="2"/>
  <c r="E286" i="2"/>
  <c r="D286" i="2"/>
  <c r="H285" i="2"/>
  <c r="G285" i="2"/>
  <c r="F285" i="2"/>
  <c r="E285" i="2"/>
  <c r="D285" i="2"/>
  <c r="I284" i="2"/>
  <c r="H284" i="2"/>
  <c r="G284" i="2"/>
  <c r="F284" i="2"/>
  <c r="E284" i="2"/>
  <c r="D284" i="2"/>
  <c r="H283" i="2"/>
  <c r="G283" i="2"/>
  <c r="F283" i="2"/>
  <c r="E283" i="2"/>
  <c r="D283" i="2"/>
  <c r="H282" i="2"/>
  <c r="G282" i="2"/>
  <c r="F282" i="2"/>
  <c r="E282" i="2"/>
  <c r="D282" i="2"/>
  <c r="H281" i="2"/>
  <c r="G281" i="2"/>
  <c r="F281" i="2"/>
  <c r="E281" i="2"/>
  <c r="D281" i="2"/>
  <c r="H280" i="2"/>
  <c r="G280" i="2"/>
  <c r="F280" i="2"/>
  <c r="K280" i="2" s="1"/>
  <c r="L280" i="2" s="1"/>
  <c r="E280" i="2"/>
  <c r="D280" i="2"/>
  <c r="H279" i="2"/>
  <c r="G279" i="2"/>
  <c r="F279" i="2"/>
  <c r="K279" i="2" s="1"/>
  <c r="L279" i="2" s="1"/>
  <c r="E279" i="2"/>
  <c r="D279" i="2"/>
  <c r="K278" i="2"/>
  <c r="H278" i="2"/>
  <c r="G278" i="2"/>
  <c r="F278" i="2"/>
  <c r="E278" i="2"/>
  <c r="D278" i="2"/>
  <c r="H277" i="2"/>
  <c r="G277" i="2"/>
  <c r="F277" i="2"/>
  <c r="E277" i="2"/>
  <c r="D277" i="2"/>
  <c r="I276" i="2"/>
  <c r="J276" i="2" s="1"/>
  <c r="H276" i="2"/>
  <c r="G276" i="2"/>
  <c r="F276" i="2"/>
  <c r="K276" i="2" s="1"/>
  <c r="L276" i="2" s="1"/>
  <c r="E276" i="2"/>
  <c r="D276" i="2"/>
  <c r="I275" i="2"/>
  <c r="J275" i="2" s="1"/>
  <c r="H275" i="2"/>
  <c r="G275" i="2"/>
  <c r="F275" i="2"/>
  <c r="K275" i="2" s="1"/>
  <c r="M275" i="2" s="1"/>
  <c r="N275" i="2" s="1"/>
  <c r="E275" i="2"/>
  <c r="D275" i="2"/>
  <c r="K274" i="2"/>
  <c r="I274" i="2"/>
  <c r="H274" i="2"/>
  <c r="G274" i="2"/>
  <c r="F274" i="2"/>
  <c r="K305" i="2" s="1"/>
  <c r="E274" i="2"/>
  <c r="D274" i="2"/>
  <c r="F269" i="2"/>
  <c r="E269" i="2"/>
  <c r="D269" i="2"/>
  <c r="E268" i="2"/>
  <c r="D268" i="2"/>
  <c r="E267" i="2"/>
  <c r="D267" i="2"/>
  <c r="F267" i="2" s="1"/>
  <c r="E266" i="2"/>
  <c r="D266" i="2"/>
  <c r="H265" i="2"/>
  <c r="G265" i="2"/>
  <c r="F265" i="2"/>
  <c r="E265" i="2"/>
  <c r="D265" i="2"/>
  <c r="H264" i="2"/>
  <c r="G264" i="2"/>
  <c r="F264" i="2"/>
  <c r="E264" i="2"/>
  <c r="D264" i="2"/>
  <c r="H263" i="2"/>
  <c r="G263" i="2"/>
  <c r="F263" i="2"/>
  <c r="E263" i="2"/>
  <c r="D263" i="2"/>
  <c r="H262" i="2"/>
  <c r="G262" i="2"/>
  <c r="F262" i="2"/>
  <c r="E262" i="2"/>
  <c r="D262" i="2"/>
  <c r="H261" i="2"/>
  <c r="G261" i="2"/>
  <c r="F261" i="2"/>
  <c r="E261" i="2"/>
  <c r="D261" i="2"/>
  <c r="H260" i="2"/>
  <c r="G260" i="2"/>
  <c r="F260" i="2"/>
  <c r="E260" i="2"/>
  <c r="D260" i="2"/>
  <c r="H259" i="2"/>
  <c r="G259" i="2"/>
  <c r="F259" i="2"/>
  <c r="E259" i="2"/>
  <c r="D259" i="2"/>
  <c r="H258" i="2"/>
  <c r="G258" i="2"/>
  <c r="F258" i="2"/>
  <c r="E258" i="2"/>
  <c r="D258" i="2"/>
  <c r="H257" i="2"/>
  <c r="G257" i="2"/>
  <c r="F257" i="2"/>
  <c r="E257" i="2"/>
  <c r="D257" i="2"/>
  <c r="H256" i="2"/>
  <c r="G256" i="2"/>
  <c r="F256" i="2"/>
  <c r="E256" i="2"/>
  <c r="D256" i="2"/>
  <c r="H255" i="2"/>
  <c r="G255" i="2"/>
  <c r="F255" i="2"/>
  <c r="E255" i="2"/>
  <c r="D255" i="2"/>
  <c r="H254" i="2"/>
  <c r="G254" i="2"/>
  <c r="F254" i="2"/>
  <c r="E254" i="2"/>
  <c r="D254" i="2"/>
  <c r="H253" i="2"/>
  <c r="G253" i="2"/>
  <c r="F253" i="2"/>
  <c r="E253" i="2"/>
  <c r="D253" i="2"/>
  <c r="H252" i="2"/>
  <c r="G252" i="2"/>
  <c r="F252" i="2"/>
  <c r="E252" i="2"/>
  <c r="D252" i="2"/>
  <c r="H251" i="2"/>
  <c r="G251" i="2"/>
  <c r="F251" i="2"/>
  <c r="E251" i="2"/>
  <c r="D251" i="2"/>
  <c r="H250" i="2"/>
  <c r="G250" i="2"/>
  <c r="F250" i="2"/>
  <c r="E250" i="2"/>
  <c r="D250" i="2"/>
  <c r="H249" i="2"/>
  <c r="G249" i="2"/>
  <c r="F249" i="2"/>
  <c r="E249" i="2"/>
  <c r="D249" i="2"/>
  <c r="H248" i="2"/>
  <c r="G248" i="2"/>
  <c r="F248" i="2"/>
  <c r="E248" i="2"/>
  <c r="D248" i="2"/>
  <c r="H247" i="2"/>
  <c r="G247" i="2"/>
  <c r="F247" i="2"/>
  <c r="E247" i="2"/>
  <c r="D247" i="2"/>
  <c r="H246" i="2"/>
  <c r="G246" i="2"/>
  <c r="F246" i="2"/>
  <c r="E246" i="2"/>
  <c r="D246" i="2"/>
  <c r="H245" i="2"/>
  <c r="G245" i="2"/>
  <c r="F245" i="2"/>
  <c r="E245" i="2"/>
  <c r="D245" i="2"/>
  <c r="H244" i="2"/>
  <c r="G244" i="2"/>
  <c r="F244" i="2"/>
  <c r="E244" i="2"/>
  <c r="D244" i="2"/>
  <c r="H243" i="2"/>
  <c r="G243" i="2"/>
  <c r="F243" i="2"/>
  <c r="E243" i="2"/>
  <c r="D243" i="2"/>
  <c r="H242" i="2"/>
  <c r="G242" i="2"/>
  <c r="F242" i="2"/>
  <c r="E242" i="2"/>
  <c r="D242" i="2"/>
  <c r="H241" i="2"/>
  <c r="G241" i="2"/>
  <c r="F241" i="2"/>
  <c r="E241" i="2"/>
  <c r="D241" i="2"/>
  <c r="H240" i="2"/>
  <c r="G240" i="2"/>
  <c r="F240" i="2"/>
  <c r="E240" i="2"/>
  <c r="D240" i="2"/>
  <c r="H239" i="2"/>
  <c r="G239" i="2"/>
  <c r="F239" i="2"/>
  <c r="E239" i="2"/>
  <c r="D239" i="2"/>
  <c r="H238" i="2"/>
  <c r="G238" i="2"/>
  <c r="F238" i="2"/>
  <c r="E238" i="2"/>
  <c r="D238" i="2"/>
  <c r="H237" i="2"/>
  <c r="G237" i="2"/>
  <c r="F237" i="2"/>
  <c r="E237" i="2"/>
  <c r="D237" i="2"/>
  <c r="H236" i="2"/>
  <c r="G236" i="2"/>
  <c r="F236" i="2"/>
  <c r="E236" i="2"/>
  <c r="D236" i="2"/>
  <c r="H235" i="2"/>
  <c r="G235" i="2"/>
  <c r="F235" i="2"/>
  <c r="E235" i="2"/>
  <c r="D235" i="2"/>
  <c r="H234" i="2"/>
  <c r="G234" i="2"/>
  <c r="F234" i="2"/>
  <c r="E234" i="2"/>
  <c r="D234" i="2"/>
  <c r="H233" i="2"/>
  <c r="G233" i="2"/>
  <c r="F233" i="2"/>
  <c r="E233" i="2"/>
  <c r="D233" i="2"/>
  <c r="H232" i="2"/>
  <c r="G232" i="2"/>
  <c r="F232" i="2"/>
  <c r="I232" i="2" s="1"/>
  <c r="E232" i="2"/>
  <c r="D232" i="2"/>
  <c r="H231" i="2"/>
  <c r="G231" i="2"/>
  <c r="F231" i="2"/>
  <c r="E231" i="2"/>
  <c r="D231" i="2"/>
  <c r="H230" i="2"/>
  <c r="G230" i="2"/>
  <c r="F230" i="2"/>
  <c r="E230" i="2"/>
  <c r="D230" i="2"/>
  <c r="H229" i="2"/>
  <c r="G229" i="2"/>
  <c r="F229" i="2"/>
  <c r="K229" i="2" s="1"/>
  <c r="E229" i="2"/>
  <c r="D229" i="2"/>
  <c r="H228" i="2"/>
  <c r="G228" i="2"/>
  <c r="F228" i="2"/>
  <c r="E228" i="2"/>
  <c r="D228" i="2"/>
  <c r="H227" i="2"/>
  <c r="G227" i="2"/>
  <c r="F227" i="2"/>
  <c r="E227" i="2"/>
  <c r="D227" i="2"/>
  <c r="H226" i="2"/>
  <c r="G226" i="2"/>
  <c r="F226" i="2"/>
  <c r="E226" i="2"/>
  <c r="D226" i="2"/>
  <c r="H225" i="2"/>
  <c r="G225" i="2"/>
  <c r="F225" i="2"/>
  <c r="I225" i="2" s="1"/>
  <c r="E225" i="2"/>
  <c r="D225" i="2"/>
  <c r="H224" i="2"/>
  <c r="G224" i="2"/>
  <c r="F224" i="2"/>
  <c r="I224" i="2" s="1"/>
  <c r="E224" i="2"/>
  <c r="D224" i="2"/>
  <c r="H223" i="2"/>
  <c r="G223" i="2"/>
  <c r="F223" i="2"/>
  <c r="E223" i="2"/>
  <c r="D223" i="2"/>
  <c r="H222" i="2"/>
  <c r="G222" i="2"/>
  <c r="F222" i="2"/>
  <c r="E222" i="2"/>
  <c r="D222" i="2"/>
  <c r="H221" i="2"/>
  <c r="G221" i="2"/>
  <c r="F221" i="2"/>
  <c r="K221" i="2" s="1"/>
  <c r="E221" i="2"/>
  <c r="D221" i="2"/>
  <c r="H220" i="2"/>
  <c r="G220" i="2"/>
  <c r="F220" i="2"/>
  <c r="E220" i="2"/>
  <c r="D220" i="2"/>
  <c r="H219" i="2"/>
  <c r="G219" i="2"/>
  <c r="F219" i="2"/>
  <c r="E219" i="2"/>
  <c r="D219" i="2"/>
  <c r="H218" i="2"/>
  <c r="G218" i="2"/>
  <c r="F218" i="2"/>
  <c r="E218" i="2"/>
  <c r="D218" i="2"/>
  <c r="H217" i="2"/>
  <c r="G217" i="2"/>
  <c r="F217" i="2"/>
  <c r="I217" i="2" s="1"/>
  <c r="E217" i="2"/>
  <c r="D217" i="2"/>
  <c r="H216" i="2"/>
  <c r="G216" i="2"/>
  <c r="F216" i="2"/>
  <c r="I261" i="2" s="1"/>
  <c r="E216" i="2"/>
  <c r="D216" i="2"/>
  <c r="H215" i="2"/>
  <c r="G215" i="2"/>
  <c r="F215" i="2"/>
  <c r="E215" i="2"/>
  <c r="D215" i="2"/>
  <c r="H214" i="2"/>
  <c r="G214" i="2"/>
  <c r="F214" i="2"/>
  <c r="E214" i="2"/>
  <c r="D214" i="2"/>
  <c r="H213" i="2"/>
  <c r="G213" i="2"/>
  <c r="F213" i="2"/>
  <c r="E213" i="2"/>
  <c r="D213" i="2"/>
  <c r="H212" i="2"/>
  <c r="G212" i="2"/>
  <c r="F212" i="2"/>
  <c r="E212" i="2"/>
  <c r="D212" i="2"/>
  <c r="H211" i="2"/>
  <c r="G211" i="2"/>
  <c r="F211" i="2"/>
  <c r="E211" i="2"/>
  <c r="D211" i="2"/>
  <c r="H210" i="2"/>
  <c r="G210" i="2"/>
  <c r="F210" i="2"/>
  <c r="E210" i="2"/>
  <c r="D210" i="2"/>
  <c r="H209" i="2"/>
  <c r="G209" i="2"/>
  <c r="F209" i="2"/>
  <c r="E209" i="2"/>
  <c r="D209" i="2"/>
  <c r="H208" i="2"/>
  <c r="G208" i="2"/>
  <c r="F208" i="2"/>
  <c r="E208" i="2"/>
  <c r="D208" i="2"/>
  <c r="H207" i="2"/>
  <c r="G207" i="2"/>
  <c r="F207" i="2"/>
  <c r="E207" i="2"/>
  <c r="D207" i="2"/>
  <c r="H206" i="2"/>
  <c r="G206" i="2"/>
  <c r="F206" i="2"/>
  <c r="E206" i="2"/>
  <c r="D206" i="2"/>
  <c r="H205" i="2"/>
  <c r="G205" i="2"/>
  <c r="F205" i="2"/>
  <c r="E205" i="2"/>
  <c r="D205" i="2"/>
  <c r="H204" i="2"/>
  <c r="G204" i="2"/>
  <c r="F204" i="2"/>
  <c r="E204" i="2"/>
  <c r="D204" i="2"/>
  <c r="H203" i="2"/>
  <c r="G203" i="2"/>
  <c r="F203" i="2"/>
  <c r="E203" i="2"/>
  <c r="D203" i="2"/>
  <c r="H202" i="2"/>
  <c r="G202" i="2"/>
  <c r="F202" i="2"/>
  <c r="E202" i="2"/>
  <c r="D202" i="2"/>
  <c r="H201" i="2"/>
  <c r="G201" i="2"/>
  <c r="F201" i="2"/>
  <c r="E201" i="2"/>
  <c r="D201" i="2"/>
  <c r="H200" i="2"/>
  <c r="G200" i="2"/>
  <c r="F200" i="2"/>
  <c r="E200" i="2"/>
  <c r="D200" i="2"/>
  <c r="H199" i="2"/>
  <c r="G199" i="2"/>
  <c r="F199" i="2"/>
  <c r="E199" i="2"/>
  <c r="D199" i="2"/>
  <c r="H198" i="2"/>
  <c r="G198" i="2"/>
  <c r="F198" i="2"/>
  <c r="E198" i="2"/>
  <c r="D198" i="2"/>
  <c r="H197" i="2"/>
  <c r="G197" i="2"/>
  <c r="F197" i="2"/>
  <c r="E197" i="2"/>
  <c r="D197" i="2"/>
  <c r="H196" i="2"/>
  <c r="G196" i="2"/>
  <c r="F196" i="2"/>
  <c r="E196" i="2"/>
  <c r="D196" i="2"/>
  <c r="H195" i="2"/>
  <c r="G195" i="2"/>
  <c r="F195" i="2"/>
  <c r="E195" i="2"/>
  <c r="D195" i="2"/>
  <c r="H194" i="2"/>
  <c r="G194" i="2"/>
  <c r="F194" i="2"/>
  <c r="E194" i="2"/>
  <c r="D194" i="2"/>
  <c r="H193" i="2"/>
  <c r="G193" i="2"/>
  <c r="F193" i="2"/>
  <c r="E193" i="2"/>
  <c r="D193" i="2"/>
  <c r="H192" i="2"/>
  <c r="G192" i="2"/>
  <c r="F192" i="2"/>
  <c r="E192" i="2"/>
  <c r="D192" i="2"/>
  <c r="H191" i="2"/>
  <c r="G191" i="2"/>
  <c r="F191" i="2"/>
  <c r="E191" i="2"/>
  <c r="D191" i="2"/>
  <c r="H190" i="2"/>
  <c r="G190" i="2"/>
  <c r="F190" i="2"/>
  <c r="E190" i="2"/>
  <c r="D190" i="2"/>
  <c r="H189" i="2"/>
  <c r="G189" i="2"/>
  <c r="F189" i="2"/>
  <c r="E189" i="2"/>
  <c r="D189" i="2"/>
  <c r="H188" i="2"/>
  <c r="G188" i="2"/>
  <c r="F188" i="2"/>
  <c r="E188" i="2"/>
  <c r="D188" i="2"/>
  <c r="H187" i="2"/>
  <c r="G187" i="2"/>
  <c r="F187" i="2"/>
  <c r="E187" i="2"/>
  <c r="D187" i="2"/>
  <c r="H186" i="2"/>
  <c r="G186" i="2"/>
  <c r="F186" i="2"/>
  <c r="E186" i="2"/>
  <c r="D186" i="2"/>
  <c r="H185" i="2"/>
  <c r="G185" i="2"/>
  <c r="F185" i="2"/>
  <c r="E185" i="2"/>
  <c r="D185" i="2"/>
  <c r="H184" i="2"/>
  <c r="G184" i="2"/>
  <c r="F184" i="2"/>
  <c r="E184" i="2"/>
  <c r="D184" i="2"/>
  <c r="H183" i="2"/>
  <c r="G183" i="2"/>
  <c r="F183" i="2"/>
  <c r="E183" i="2"/>
  <c r="D183" i="2"/>
  <c r="H182" i="2"/>
  <c r="G182" i="2"/>
  <c r="F182" i="2"/>
  <c r="E182" i="2"/>
  <c r="D182" i="2"/>
  <c r="H181" i="2"/>
  <c r="G181" i="2"/>
  <c r="F181" i="2"/>
  <c r="E181" i="2"/>
  <c r="D181" i="2"/>
  <c r="H180" i="2"/>
  <c r="G180" i="2"/>
  <c r="F180" i="2"/>
  <c r="E180" i="2"/>
  <c r="D180" i="2"/>
  <c r="H179" i="2"/>
  <c r="G179" i="2"/>
  <c r="F179" i="2"/>
  <c r="E179" i="2"/>
  <c r="D179" i="2"/>
  <c r="I178" i="2"/>
  <c r="H178" i="2"/>
  <c r="G178" i="2"/>
  <c r="F178" i="2"/>
  <c r="E178" i="2"/>
  <c r="D178" i="2"/>
  <c r="H177" i="2"/>
  <c r="G177" i="2"/>
  <c r="F177" i="2"/>
  <c r="E177" i="2"/>
  <c r="D177" i="2"/>
  <c r="I176" i="2"/>
  <c r="H176" i="2"/>
  <c r="G176" i="2"/>
  <c r="F176" i="2"/>
  <c r="E176" i="2"/>
  <c r="D176" i="2"/>
  <c r="H175" i="2"/>
  <c r="G175" i="2"/>
  <c r="F175" i="2"/>
  <c r="E175" i="2"/>
  <c r="D175" i="2"/>
  <c r="I174" i="2"/>
  <c r="H174" i="2"/>
  <c r="G174" i="2"/>
  <c r="F174" i="2"/>
  <c r="E174" i="2"/>
  <c r="D174" i="2"/>
  <c r="H173" i="2"/>
  <c r="G173" i="2"/>
  <c r="F173" i="2"/>
  <c r="E173" i="2"/>
  <c r="D173" i="2"/>
  <c r="I172" i="2"/>
  <c r="H172" i="2"/>
  <c r="G172" i="2"/>
  <c r="F172" i="2"/>
  <c r="E172" i="2"/>
  <c r="D172" i="2"/>
  <c r="H171" i="2"/>
  <c r="G171" i="2"/>
  <c r="F171" i="2"/>
  <c r="E171" i="2"/>
  <c r="D171" i="2"/>
  <c r="I170" i="2"/>
  <c r="H170" i="2"/>
  <c r="G170" i="2"/>
  <c r="F170" i="2"/>
  <c r="E170" i="2"/>
  <c r="D170" i="2"/>
  <c r="H169" i="2"/>
  <c r="G169" i="2"/>
  <c r="F169" i="2"/>
  <c r="E169" i="2"/>
  <c r="D169" i="2"/>
  <c r="I168" i="2"/>
  <c r="H168" i="2"/>
  <c r="G168" i="2"/>
  <c r="F168" i="2"/>
  <c r="E168" i="2"/>
  <c r="D168" i="2"/>
  <c r="H167" i="2"/>
  <c r="G167" i="2"/>
  <c r="F167" i="2"/>
  <c r="E167" i="2"/>
  <c r="D167" i="2"/>
  <c r="K166" i="2"/>
  <c r="L166" i="2" s="1"/>
  <c r="I166" i="2"/>
  <c r="H166" i="2"/>
  <c r="G166" i="2"/>
  <c r="F166" i="2"/>
  <c r="I210" i="2" s="1"/>
  <c r="E166" i="2"/>
  <c r="D166" i="2"/>
  <c r="E161" i="2"/>
  <c r="D161" i="2"/>
  <c r="F161" i="2" s="1"/>
  <c r="E160" i="2"/>
  <c r="D160" i="2"/>
  <c r="F159" i="2"/>
  <c r="E159" i="2"/>
  <c r="D159" i="2"/>
  <c r="E158" i="2"/>
  <c r="D158" i="2"/>
  <c r="H157" i="2"/>
  <c r="G157" i="2"/>
  <c r="F157" i="2"/>
  <c r="E157" i="2"/>
  <c r="D157" i="2"/>
  <c r="H156" i="2"/>
  <c r="G156" i="2"/>
  <c r="F156" i="2"/>
  <c r="E156" i="2"/>
  <c r="D156" i="2"/>
  <c r="H155" i="2"/>
  <c r="G155" i="2"/>
  <c r="F155" i="2"/>
  <c r="E155" i="2"/>
  <c r="D155" i="2"/>
  <c r="H154" i="2"/>
  <c r="G154" i="2"/>
  <c r="F154" i="2"/>
  <c r="E154" i="2"/>
  <c r="D154" i="2"/>
  <c r="H153" i="2"/>
  <c r="G153" i="2"/>
  <c r="F153" i="2"/>
  <c r="E153" i="2"/>
  <c r="D153" i="2"/>
  <c r="H152" i="2"/>
  <c r="G152" i="2"/>
  <c r="F152" i="2"/>
  <c r="E152" i="2"/>
  <c r="D152" i="2"/>
  <c r="H151" i="2"/>
  <c r="G151" i="2"/>
  <c r="F151" i="2"/>
  <c r="E151" i="2"/>
  <c r="D151" i="2"/>
  <c r="H150" i="2"/>
  <c r="G150" i="2"/>
  <c r="F150" i="2"/>
  <c r="E150" i="2"/>
  <c r="D150" i="2"/>
  <c r="H149" i="2"/>
  <c r="G149" i="2"/>
  <c r="F149" i="2"/>
  <c r="E149" i="2"/>
  <c r="D149" i="2"/>
  <c r="H148" i="2"/>
  <c r="G148" i="2"/>
  <c r="F148" i="2"/>
  <c r="E148" i="2"/>
  <c r="D148" i="2"/>
  <c r="H147" i="2"/>
  <c r="G147" i="2"/>
  <c r="F147" i="2"/>
  <c r="E147" i="2"/>
  <c r="D147" i="2"/>
  <c r="H146" i="2"/>
  <c r="G146" i="2"/>
  <c r="F146" i="2"/>
  <c r="E146" i="2"/>
  <c r="D146" i="2"/>
  <c r="H145" i="2"/>
  <c r="G145" i="2"/>
  <c r="F145" i="2"/>
  <c r="E145" i="2"/>
  <c r="D145" i="2"/>
  <c r="H144" i="2"/>
  <c r="G144" i="2"/>
  <c r="F144" i="2"/>
  <c r="E144" i="2"/>
  <c r="D144" i="2"/>
  <c r="H143" i="2"/>
  <c r="G143" i="2"/>
  <c r="F143" i="2"/>
  <c r="E143" i="2"/>
  <c r="D143" i="2"/>
  <c r="H142" i="2"/>
  <c r="G142" i="2"/>
  <c r="F142" i="2"/>
  <c r="E142" i="2"/>
  <c r="D142" i="2"/>
  <c r="H141" i="2"/>
  <c r="G141" i="2"/>
  <c r="F141" i="2"/>
  <c r="E141" i="2"/>
  <c r="D141" i="2"/>
  <c r="H140" i="2"/>
  <c r="G140" i="2"/>
  <c r="F140" i="2"/>
  <c r="E140" i="2"/>
  <c r="D140" i="2"/>
  <c r="H139" i="2"/>
  <c r="G139" i="2"/>
  <c r="F139" i="2"/>
  <c r="E139" i="2"/>
  <c r="D139" i="2"/>
  <c r="H138" i="2"/>
  <c r="G138" i="2"/>
  <c r="F138" i="2"/>
  <c r="E138" i="2"/>
  <c r="D138" i="2"/>
  <c r="H137" i="2"/>
  <c r="G137" i="2"/>
  <c r="F137" i="2"/>
  <c r="E137" i="2"/>
  <c r="D137" i="2"/>
  <c r="H136" i="2"/>
  <c r="G136" i="2"/>
  <c r="F136" i="2"/>
  <c r="E136" i="2"/>
  <c r="D136" i="2"/>
  <c r="H135" i="2"/>
  <c r="G135" i="2"/>
  <c r="F135" i="2"/>
  <c r="E135" i="2"/>
  <c r="D135" i="2"/>
  <c r="H134" i="2"/>
  <c r="G134" i="2"/>
  <c r="F134" i="2"/>
  <c r="E134" i="2"/>
  <c r="D134" i="2"/>
  <c r="H133" i="2"/>
  <c r="G133" i="2"/>
  <c r="F133" i="2"/>
  <c r="E133" i="2"/>
  <c r="D133" i="2"/>
  <c r="H132" i="2"/>
  <c r="G132" i="2"/>
  <c r="F132" i="2"/>
  <c r="E132" i="2"/>
  <c r="D132" i="2"/>
  <c r="H131" i="2"/>
  <c r="G131" i="2"/>
  <c r="F131" i="2"/>
  <c r="E131" i="2"/>
  <c r="D131" i="2"/>
  <c r="H130" i="2"/>
  <c r="G130" i="2"/>
  <c r="F130" i="2"/>
  <c r="E130" i="2"/>
  <c r="D130" i="2"/>
  <c r="H129" i="2"/>
  <c r="G129" i="2"/>
  <c r="F129" i="2"/>
  <c r="E129" i="2"/>
  <c r="D129" i="2"/>
  <c r="H128" i="2"/>
  <c r="G128" i="2"/>
  <c r="F128" i="2"/>
  <c r="E128" i="2"/>
  <c r="D128" i="2"/>
  <c r="H127" i="2"/>
  <c r="G127" i="2"/>
  <c r="F127" i="2"/>
  <c r="E127" i="2"/>
  <c r="D127" i="2"/>
  <c r="H126" i="2"/>
  <c r="G126" i="2"/>
  <c r="F126" i="2"/>
  <c r="E126" i="2"/>
  <c r="D126" i="2"/>
  <c r="H125" i="2"/>
  <c r="G125" i="2"/>
  <c r="F125" i="2"/>
  <c r="E125" i="2"/>
  <c r="D125" i="2"/>
  <c r="H124" i="2"/>
  <c r="G124" i="2"/>
  <c r="F124" i="2"/>
  <c r="E124" i="2"/>
  <c r="D124" i="2"/>
  <c r="H123" i="2"/>
  <c r="G123" i="2"/>
  <c r="F123" i="2"/>
  <c r="E123" i="2"/>
  <c r="D123" i="2"/>
  <c r="H122" i="2"/>
  <c r="G122" i="2"/>
  <c r="F122" i="2"/>
  <c r="E122" i="2"/>
  <c r="D122" i="2"/>
  <c r="H121" i="2"/>
  <c r="G121" i="2"/>
  <c r="F121" i="2"/>
  <c r="E121" i="2"/>
  <c r="D121" i="2"/>
  <c r="H120" i="2"/>
  <c r="G120" i="2"/>
  <c r="F120" i="2"/>
  <c r="E120" i="2"/>
  <c r="D120" i="2"/>
  <c r="H119" i="2"/>
  <c r="G119" i="2"/>
  <c r="F119" i="2"/>
  <c r="E119" i="2"/>
  <c r="D119" i="2"/>
  <c r="H118" i="2"/>
  <c r="G118" i="2"/>
  <c r="F118" i="2"/>
  <c r="E118" i="2"/>
  <c r="D118" i="2"/>
  <c r="H117" i="2"/>
  <c r="G117" i="2"/>
  <c r="F117" i="2"/>
  <c r="E117" i="2"/>
  <c r="D117" i="2"/>
  <c r="H116" i="2"/>
  <c r="G116" i="2"/>
  <c r="F116" i="2"/>
  <c r="E116" i="2"/>
  <c r="D116" i="2"/>
  <c r="H115" i="2"/>
  <c r="G115" i="2"/>
  <c r="F115" i="2"/>
  <c r="E115" i="2"/>
  <c r="D115" i="2"/>
  <c r="H114" i="2"/>
  <c r="G114" i="2"/>
  <c r="F114" i="2"/>
  <c r="E114" i="2"/>
  <c r="D114" i="2"/>
  <c r="H113" i="2"/>
  <c r="G113" i="2"/>
  <c r="F113" i="2"/>
  <c r="E113" i="2"/>
  <c r="D113" i="2"/>
  <c r="H112" i="2"/>
  <c r="G112" i="2"/>
  <c r="F112" i="2"/>
  <c r="E112" i="2"/>
  <c r="D112" i="2"/>
  <c r="K111" i="2"/>
  <c r="H111" i="2"/>
  <c r="G111" i="2"/>
  <c r="F111" i="2"/>
  <c r="I111" i="2" s="1"/>
  <c r="E111" i="2"/>
  <c r="D111" i="2"/>
  <c r="H110" i="2"/>
  <c r="G110" i="2"/>
  <c r="F110" i="2"/>
  <c r="E110" i="2"/>
  <c r="D110" i="2"/>
  <c r="I109" i="2"/>
  <c r="H109" i="2"/>
  <c r="G109" i="2"/>
  <c r="F109" i="2"/>
  <c r="K135" i="2" s="1"/>
  <c r="E109" i="2"/>
  <c r="D109" i="2"/>
  <c r="L108" i="2"/>
  <c r="K108" i="2"/>
  <c r="M108" i="2" s="1"/>
  <c r="I108" i="2"/>
  <c r="H108" i="2"/>
  <c r="G108" i="2"/>
  <c r="F108" i="2"/>
  <c r="K157" i="2" s="1"/>
  <c r="E108" i="2"/>
  <c r="D108" i="2"/>
  <c r="H107" i="2"/>
  <c r="H106" i="2"/>
  <c r="G106" i="2"/>
  <c r="F106" i="2"/>
  <c r="E106" i="2"/>
  <c r="D106" i="2"/>
  <c r="H105" i="2"/>
  <c r="G105" i="2"/>
  <c r="F105" i="2"/>
  <c r="E105" i="2"/>
  <c r="D105" i="2"/>
  <c r="H104" i="2"/>
  <c r="G104" i="2"/>
  <c r="F104" i="2"/>
  <c r="I104" i="2" s="1"/>
  <c r="E104" i="2"/>
  <c r="D104" i="2"/>
  <c r="H103" i="2"/>
  <c r="G103" i="2"/>
  <c r="F103" i="2"/>
  <c r="E103" i="2"/>
  <c r="D103" i="2"/>
  <c r="H102" i="2"/>
  <c r="G102" i="2"/>
  <c r="F102" i="2"/>
  <c r="E102" i="2"/>
  <c r="D102" i="2"/>
  <c r="H101" i="2"/>
  <c r="G101" i="2"/>
  <c r="F101" i="2"/>
  <c r="E101" i="2"/>
  <c r="D101" i="2"/>
  <c r="H100" i="2"/>
  <c r="G100" i="2"/>
  <c r="F100" i="2"/>
  <c r="K100" i="2" s="1"/>
  <c r="E100" i="2"/>
  <c r="D100" i="2"/>
  <c r="H99" i="2"/>
  <c r="G99" i="2"/>
  <c r="F99" i="2"/>
  <c r="I99" i="2" s="1"/>
  <c r="E99" i="2"/>
  <c r="D99" i="2"/>
  <c r="H98" i="2"/>
  <c r="G98" i="2"/>
  <c r="F98" i="2"/>
  <c r="E98" i="2"/>
  <c r="D98" i="2"/>
  <c r="H97" i="2"/>
  <c r="G97" i="2"/>
  <c r="F97" i="2"/>
  <c r="E97" i="2"/>
  <c r="D97" i="2"/>
  <c r="H96" i="2"/>
  <c r="G96" i="2"/>
  <c r="F96" i="2"/>
  <c r="K96" i="2" s="1"/>
  <c r="E96" i="2"/>
  <c r="D96" i="2"/>
  <c r="H95" i="2"/>
  <c r="G95" i="2"/>
  <c r="F95" i="2"/>
  <c r="E95" i="2"/>
  <c r="D95" i="2"/>
  <c r="H94" i="2"/>
  <c r="G94" i="2"/>
  <c r="F94" i="2"/>
  <c r="E94" i="2"/>
  <c r="D94" i="2"/>
  <c r="H93" i="2"/>
  <c r="G93" i="2"/>
  <c r="F93" i="2"/>
  <c r="E93" i="2"/>
  <c r="D93" i="2"/>
  <c r="H92" i="2"/>
  <c r="G92" i="2"/>
  <c r="F92" i="2"/>
  <c r="I92" i="2" s="1"/>
  <c r="E92" i="2"/>
  <c r="D92" i="2"/>
  <c r="H91" i="2"/>
  <c r="G91" i="2"/>
  <c r="F91" i="2"/>
  <c r="I91" i="2" s="1"/>
  <c r="E91" i="2"/>
  <c r="D91" i="2"/>
  <c r="H90" i="2"/>
  <c r="G90" i="2"/>
  <c r="F90" i="2"/>
  <c r="E90" i="2"/>
  <c r="D90" i="2"/>
  <c r="H89" i="2"/>
  <c r="G89" i="2"/>
  <c r="F89" i="2"/>
  <c r="E89" i="2"/>
  <c r="D89" i="2"/>
  <c r="H88" i="2"/>
  <c r="G88" i="2"/>
  <c r="F88" i="2"/>
  <c r="K88" i="2" s="1"/>
  <c r="E88" i="2"/>
  <c r="D88" i="2"/>
  <c r="H87" i="2"/>
  <c r="G87" i="2"/>
  <c r="F87" i="2"/>
  <c r="E87" i="2"/>
  <c r="D87" i="2"/>
  <c r="H86" i="2"/>
  <c r="G86" i="2"/>
  <c r="F86" i="2"/>
  <c r="E86" i="2"/>
  <c r="D86" i="2"/>
  <c r="H85" i="2"/>
  <c r="G85" i="2"/>
  <c r="F85" i="2"/>
  <c r="E85" i="2"/>
  <c r="D85" i="2"/>
  <c r="H84" i="2"/>
  <c r="G84" i="2"/>
  <c r="F84" i="2"/>
  <c r="I84" i="2" s="1"/>
  <c r="E84" i="2"/>
  <c r="D84" i="2"/>
  <c r="H83" i="2"/>
  <c r="G83" i="2"/>
  <c r="F83" i="2"/>
  <c r="I83" i="2" s="1"/>
  <c r="E83" i="2"/>
  <c r="D83" i="2"/>
  <c r="H82" i="2"/>
  <c r="G82" i="2"/>
  <c r="F82" i="2"/>
  <c r="E82" i="2"/>
  <c r="D82" i="2"/>
  <c r="H81" i="2"/>
  <c r="G81" i="2"/>
  <c r="F81" i="2"/>
  <c r="E81" i="2"/>
  <c r="D81" i="2"/>
  <c r="H80" i="2"/>
  <c r="G80" i="2"/>
  <c r="F80" i="2"/>
  <c r="K80" i="2" s="1"/>
  <c r="E80" i="2"/>
  <c r="D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I76" i="2" s="1"/>
  <c r="E76" i="2"/>
  <c r="D76" i="2"/>
  <c r="H75" i="2"/>
  <c r="G75" i="2"/>
  <c r="F75" i="2"/>
  <c r="I75" i="2" s="1"/>
  <c r="E75" i="2"/>
  <c r="D75" i="2"/>
  <c r="H74" i="2"/>
  <c r="G74" i="2"/>
  <c r="F74" i="2"/>
  <c r="E74" i="2"/>
  <c r="D74" i="2"/>
  <c r="H73" i="2"/>
  <c r="G73" i="2"/>
  <c r="F73" i="2"/>
  <c r="E73" i="2"/>
  <c r="D73" i="2"/>
  <c r="H72" i="2"/>
  <c r="G72" i="2"/>
  <c r="F72" i="2"/>
  <c r="K72" i="2" s="1"/>
  <c r="E72" i="2"/>
  <c r="D72" i="2"/>
  <c r="H71" i="2"/>
  <c r="G71" i="2"/>
  <c r="F71" i="2"/>
  <c r="E71" i="2"/>
  <c r="D71" i="2"/>
  <c r="H70" i="2"/>
  <c r="G70" i="2"/>
  <c r="F70" i="2"/>
  <c r="I70" i="2" s="1"/>
  <c r="E70" i="2"/>
  <c r="D70" i="2"/>
  <c r="H69" i="2"/>
  <c r="G69" i="2"/>
  <c r="F69" i="2"/>
  <c r="E69" i="2"/>
  <c r="D69" i="2"/>
  <c r="H68" i="2"/>
  <c r="G68" i="2"/>
  <c r="F68" i="2"/>
  <c r="K68" i="2" s="1"/>
  <c r="E68" i="2"/>
  <c r="D68" i="2"/>
  <c r="H67" i="2"/>
  <c r="G67" i="2"/>
  <c r="F67" i="2"/>
  <c r="E67" i="2"/>
  <c r="D67" i="2"/>
  <c r="H66" i="2"/>
  <c r="G66" i="2"/>
  <c r="F66" i="2"/>
  <c r="I66" i="2" s="1"/>
  <c r="E66" i="2"/>
  <c r="D66" i="2"/>
  <c r="H65" i="2"/>
  <c r="G65" i="2"/>
  <c r="F65" i="2"/>
  <c r="E65" i="2"/>
  <c r="D65" i="2"/>
  <c r="H64" i="2"/>
  <c r="G64" i="2"/>
  <c r="F64" i="2"/>
  <c r="K64" i="2" s="1"/>
  <c r="E64" i="2"/>
  <c r="D64" i="2"/>
  <c r="H63" i="2"/>
  <c r="G63" i="2"/>
  <c r="F63" i="2"/>
  <c r="E63" i="2"/>
  <c r="D63" i="2"/>
  <c r="H62" i="2"/>
  <c r="G62" i="2"/>
  <c r="F62" i="2"/>
  <c r="I62" i="2" s="1"/>
  <c r="E62" i="2"/>
  <c r="D62" i="2"/>
  <c r="H61" i="2"/>
  <c r="G61" i="2"/>
  <c r="F61" i="2"/>
  <c r="E61" i="2"/>
  <c r="D61" i="2"/>
  <c r="H60" i="2"/>
  <c r="G60" i="2"/>
  <c r="F60" i="2"/>
  <c r="K60" i="2" s="1"/>
  <c r="E60" i="2"/>
  <c r="D60" i="2"/>
  <c r="I59" i="2"/>
  <c r="H59" i="2"/>
  <c r="G59" i="2"/>
  <c r="F59" i="2"/>
  <c r="E59" i="2"/>
  <c r="D59" i="2"/>
  <c r="H58" i="2"/>
  <c r="G58" i="2"/>
  <c r="F58" i="2"/>
  <c r="I58" i="2" s="1"/>
  <c r="E58" i="2"/>
  <c r="D58" i="2"/>
  <c r="K57" i="2"/>
  <c r="L57" i="2" s="1"/>
  <c r="I57" i="2"/>
  <c r="H57" i="2"/>
  <c r="G57" i="2"/>
  <c r="F57" i="2"/>
  <c r="I98" i="2" s="1"/>
  <c r="E57" i="2"/>
  <c r="D57" i="2"/>
  <c r="K56" i="2"/>
  <c r="E52" i="2"/>
  <c r="D52" i="2"/>
  <c r="F52" i="2" s="1"/>
  <c r="F51" i="2"/>
  <c r="E51" i="2"/>
  <c r="D51" i="2"/>
  <c r="E50" i="2"/>
  <c r="F50" i="2" s="1"/>
  <c r="D50" i="2"/>
  <c r="E49" i="2"/>
  <c r="D49" i="2"/>
  <c r="H48" i="2"/>
  <c r="G48" i="2"/>
  <c r="F48" i="2"/>
  <c r="K48" i="2" s="1"/>
  <c r="E48" i="2"/>
  <c r="D48" i="2"/>
  <c r="H47" i="2"/>
  <c r="G47" i="2"/>
  <c r="F47" i="2"/>
  <c r="E47" i="2"/>
  <c r="D47" i="2"/>
  <c r="H46" i="2"/>
  <c r="G46" i="2"/>
  <c r="F46" i="2"/>
  <c r="I46" i="2" s="1"/>
  <c r="E46" i="2"/>
  <c r="D46" i="2"/>
  <c r="H45" i="2"/>
  <c r="G45" i="2"/>
  <c r="F45" i="2"/>
  <c r="E45" i="2"/>
  <c r="D45" i="2"/>
  <c r="H44" i="2"/>
  <c r="G44" i="2"/>
  <c r="F44" i="2"/>
  <c r="K44" i="2" s="1"/>
  <c r="E44" i="2"/>
  <c r="D44" i="2"/>
  <c r="H43" i="2"/>
  <c r="G43" i="2"/>
  <c r="F43" i="2"/>
  <c r="E43" i="2"/>
  <c r="D43" i="2"/>
  <c r="H42" i="2"/>
  <c r="G42" i="2"/>
  <c r="F42" i="2"/>
  <c r="I42" i="2" s="1"/>
  <c r="E42" i="2"/>
  <c r="D42" i="2"/>
  <c r="H41" i="2"/>
  <c r="G41" i="2"/>
  <c r="F41" i="2"/>
  <c r="E41" i="2"/>
  <c r="D41" i="2"/>
  <c r="H40" i="2"/>
  <c r="G40" i="2"/>
  <c r="F40" i="2"/>
  <c r="K40" i="2" s="1"/>
  <c r="E40" i="2"/>
  <c r="D40" i="2"/>
  <c r="H39" i="2"/>
  <c r="G39" i="2"/>
  <c r="F39" i="2"/>
  <c r="E39" i="2"/>
  <c r="D39" i="2"/>
  <c r="H38" i="2"/>
  <c r="G38" i="2"/>
  <c r="F38" i="2"/>
  <c r="I38" i="2" s="1"/>
  <c r="J38" i="2" s="1"/>
  <c r="E38" i="2"/>
  <c r="D38" i="2"/>
  <c r="H37" i="2"/>
  <c r="G37" i="2"/>
  <c r="F37" i="2"/>
  <c r="E37" i="2"/>
  <c r="D37" i="2"/>
  <c r="H36" i="2"/>
  <c r="G36" i="2"/>
  <c r="F36" i="2"/>
  <c r="K36" i="2" s="1"/>
  <c r="E36" i="2"/>
  <c r="D36" i="2"/>
  <c r="H35" i="2"/>
  <c r="G35" i="2"/>
  <c r="F35" i="2"/>
  <c r="E35" i="2"/>
  <c r="D35" i="2"/>
  <c r="H34" i="2"/>
  <c r="G34" i="2"/>
  <c r="F34" i="2"/>
  <c r="I34" i="2" s="1"/>
  <c r="J34" i="2" s="1"/>
  <c r="E34" i="2"/>
  <c r="D34" i="2"/>
  <c r="H33" i="2"/>
  <c r="G33" i="2"/>
  <c r="F33" i="2"/>
  <c r="E33" i="2"/>
  <c r="D33" i="2"/>
  <c r="H32" i="2"/>
  <c r="G32" i="2"/>
  <c r="F32" i="2"/>
  <c r="K32" i="2" s="1"/>
  <c r="E32" i="2"/>
  <c r="D32" i="2"/>
  <c r="H31" i="2"/>
  <c r="G31" i="2"/>
  <c r="F31" i="2"/>
  <c r="E31" i="2"/>
  <c r="D31" i="2"/>
  <c r="H30" i="2"/>
  <c r="G30" i="2"/>
  <c r="F30" i="2"/>
  <c r="I30" i="2" s="1"/>
  <c r="J30" i="2" s="1"/>
  <c r="E30" i="2"/>
  <c r="D30" i="2"/>
  <c r="H29" i="2"/>
  <c r="G29" i="2"/>
  <c r="F29" i="2"/>
  <c r="E29" i="2"/>
  <c r="D29" i="2"/>
  <c r="H28" i="2"/>
  <c r="G28" i="2"/>
  <c r="F28" i="2"/>
  <c r="K28" i="2" s="1"/>
  <c r="E28" i="2"/>
  <c r="D28" i="2"/>
  <c r="H27" i="2"/>
  <c r="G27" i="2"/>
  <c r="F27" i="2"/>
  <c r="E27" i="2"/>
  <c r="D27" i="2"/>
  <c r="H26" i="2"/>
  <c r="G26" i="2"/>
  <c r="F26" i="2"/>
  <c r="I26" i="2" s="1"/>
  <c r="J26" i="2" s="1"/>
  <c r="E26" i="2"/>
  <c r="D26" i="2"/>
  <c r="H25" i="2"/>
  <c r="G25" i="2"/>
  <c r="F25" i="2"/>
  <c r="E25" i="2"/>
  <c r="D25" i="2"/>
  <c r="H24" i="2"/>
  <c r="G24" i="2"/>
  <c r="F24" i="2"/>
  <c r="K24" i="2" s="1"/>
  <c r="E24" i="2"/>
  <c r="D24" i="2"/>
  <c r="H23" i="2"/>
  <c r="G23" i="2"/>
  <c r="F23" i="2"/>
  <c r="E23" i="2"/>
  <c r="D23" i="2"/>
  <c r="H22" i="2"/>
  <c r="G22" i="2"/>
  <c r="F22" i="2"/>
  <c r="I22" i="2" s="1"/>
  <c r="J22" i="2" s="1"/>
  <c r="E22" i="2"/>
  <c r="D22" i="2"/>
  <c r="H21" i="2"/>
  <c r="G21" i="2"/>
  <c r="F21" i="2"/>
  <c r="E21" i="2"/>
  <c r="D21" i="2"/>
  <c r="H20" i="2"/>
  <c r="G20" i="2"/>
  <c r="F20" i="2"/>
  <c r="K20" i="2" s="1"/>
  <c r="E20" i="2"/>
  <c r="D20" i="2"/>
  <c r="H19" i="2"/>
  <c r="G19" i="2"/>
  <c r="F19" i="2"/>
  <c r="E19" i="2"/>
  <c r="D19" i="2"/>
  <c r="H18" i="2"/>
  <c r="G18" i="2"/>
  <c r="F18" i="2"/>
  <c r="I18" i="2" s="1"/>
  <c r="J18" i="2" s="1"/>
  <c r="E18" i="2"/>
  <c r="D18" i="2"/>
  <c r="H17" i="2"/>
  <c r="G17" i="2"/>
  <c r="F17" i="2"/>
  <c r="E17" i="2"/>
  <c r="D17" i="2"/>
  <c r="H16" i="2"/>
  <c r="G16" i="2"/>
  <c r="F16" i="2"/>
  <c r="K16" i="2" s="1"/>
  <c r="E16" i="2"/>
  <c r="D16" i="2"/>
  <c r="H15" i="2"/>
  <c r="G15" i="2"/>
  <c r="F15" i="2"/>
  <c r="E15" i="2"/>
  <c r="D15" i="2"/>
  <c r="H14" i="2"/>
  <c r="G14" i="2"/>
  <c r="F14" i="2"/>
  <c r="I14" i="2" s="1"/>
  <c r="J14" i="2" s="1"/>
  <c r="E14" i="2"/>
  <c r="D14" i="2"/>
  <c r="H13" i="2"/>
  <c r="G13" i="2"/>
  <c r="F13" i="2"/>
  <c r="E13" i="2"/>
  <c r="D13" i="2"/>
  <c r="H12" i="2"/>
  <c r="G12" i="2"/>
  <c r="F12" i="2"/>
  <c r="K12" i="2" s="1"/>
  <c r="E12" i="2"/>
  <c r="D12" i="2"/>
  <c r="I11" i="2"/>
  <c r="H11" i="2"/>
  <c r="G11" i="2"/>
  <c r="F11" i="2"/>
  <c r="E11" i="2"/>
  <c r="D11" i="2"/>
  <c r="H10" i="2"/>
  <c r="G10" i="2"/>
  <c r="F10" i="2"/>
  <c r="I10" i="2" s="1"/>
  <c r="J10" i="2" s="1"/>
  <c r="E10" i="2"/>
  <c r="D10" i="2"/>
  <c r="L9" i="2"/>
  <c r="I9" i="2"/>
  <c r="O9" i="2" s="1"/>
  <c r="H9" i="2"/>
  <c r="N9" i="2" s="1"/>
  <c r="G9" i="2"/>
  <c r="M9" i="2" s="1"/>
  <c r="F9" i="2"/>
  <c r="J55" i="2" s="1"/>
  <c r="K55" i="2" s="1"/>
  <c r="E9" i="2"/>
  <c r="K9" i="2" s="1"/>
  <c r="D9" i="2"/>
  <c r="J9" i="2" s="1"/>
  <c r="C8" i="2"/>
  <c r="G3" i="2"/>
  <c r="E3" i="2"/>
  <c r="C3" i="2"/>
  <c r="F2" i="2"/>
  <c r="E2" i="2"/>
  <c r="C2" i="2"/>
  <c r="F1" i="2"/>
  <c r="E1" i="2"/>
  <c r="C1" i="2"/>
  <c r="L60" i="2" l="1"/>
  <c r="L64" i="2"/>
  <c r="L68" i="2"/>
  <c r="L72" i="2"/>
  <c r="L80" i="2"/>
  <c r="L88" i="2"/>
  <c r="L96" i="2"/>
  <c r="L100" i="2"/>
  <c r="L12" i="2"/>
  <c r="L16" i="2"/>
  <c r="L20" i="2"/>
  <c r="L24" i="2"/>
  <c r="L28" i="2"/>
  <c r="L32" i="2"/>
  <c r="L36" i="2"/>
  <c r="L40" i="2"/>
  <c r="L44" i="2"/>
  <c r="L48" i="2"/>
  <c r="K11" i="2"/>
  <c r="I13" i="2"/>
  <c r="K15" i="2"/>
  <c r="I17" i="2"/>
  <c r="K19" i="2"/>
  <c r="I21" i="2"/>
  <c r="K23" i="2"/>
  <c r="I25" i="2"/>
  <c r="K27" i="2"/>
  <c r="I29" i="2"/>
  <c r="K31" i="2"/>
  <c r="I33" i="2"/>
  <c r="K35" i="2"/>
  <c r="I37" i="2"/>
  <c r="K39" i="2"/>
  <c r="I41" i="2"/>
  <c r="J42" i="2"/>
  <c r="K43" i="2"/>
  <c r="I45" i="2"/>
  <c r="J46" i="2"/>
  <c r="K47" i="2"/>
  <c r="J98" i="2"/>
  <c r="M57" i="2"/>
  <c r="J58" i="2"/>
  <c r="K59" i="2"/>
  <c r="I61" i="2"/>
  <c r="J62" i="2"/>
  <c r="K63" i="2"/>
  <c r="I65" i="2"/>
  <c r="J66" i="2"/>
  <c r="K67" i="2"/>
  <c r="I69" i="2"/>
  <c r="J70" i="2"/>
  <c r="K71" i="2"/>
  <c r="I73" i="2"/>
  <c r="K73" i="2"/>
  <c r="I74" i="2"/>
  <c r="J74" i="2" s="1"/>
  <c r="J76" i="2"/>
  <c r="K79" i="2"/>
  <c r="I81" i="2"/>
  <c r="K81" i="2"/>
  <c r="I82" i="2"/>
  <c r="J82" i="2" s="1"/>
  <c r="J84" i="2"/>
  <c r="K87" i="2"/>
  <c r="I89" i="2"/>
  <c r="K89" i="2"/>
  <c r="I90" i="2"/>
  <c r="J90" i="2" s="1"/>
  <c r="J92" i="2"/>
  <c r="K95" i="2"/>
  <c r="I97" i="2"/>
  <c r="K97" i="2"/>
  <c r="K103" i="2"/>
  <c r="K113" i="2"/>
  <c r="I119" i="2"/>
  <c r="K121" i="2"/>
  <c r="I127" i="2"/>
  <c r="I131" i="2"/>
  <c r="I135" i="2"/>
  <c r="K10" i="2"/>
  <c r="I12" i="2"/>
  <c r="J12" i="2" s="1"/>
  <c r="J13" i="2"/>
  <c r="K14" i="2"/>
  <c r="I16" i="2"/>
  <c r="J16" i="2" s="1"/>
  <c r="J17" i="2"/>
  <c r="K18" i="2"/>
  <c r="I20" i="2"/>
  <c r="J20" i="2" s="1"/>
  <c r="J21" i="2"/>
  <c r="K22" i="2"/>
  <c r="I24" i="2"/>
  <c r="J24" i="2" s="1"/>
  <c r="J25" i="2"/>
  <c r="K26" i="2"/>
  <c r="I28" i="2"/>
  <c r="J28" i="2" s="1"/>
  <c r="J29" i="2"/>
  <c r="K30" i="2"/>
  <c r="I32" i="2"/>
  <c r="J32" i="2" s="1"/>
  <c r="J33" i="2"/>
  <c r="K34" i="2"/>
  <c r="I36" i="2"/>
  <c r="J36" i="2" s="1"/>
  <c r="J37" i="2"/>
  <c r="K38" i="2"/>
  <c r="I40" i="2"/>
  <c r="J40" i="2" s="1"/>
  <c r="J41" i="2"/>
  <c r="K42" i="2"/>
  <c r="I44" i="2"/>
  <c r="J44" i="2" s="1"/>
  <c r="J45" i="2"/>
  <c r="K46" i="2"/>
  <c r="I48" i="2"/>
  <c r="J48" i="2" s="1"/>
  <c r="J135" i="2"/>
  <c r="J131" i="2"/>
  <c r="J127" i="2"/>
  <c r="J119" i="2"/>
  <c r="J111" i="2"/>
  <c r="N108" i="2"/>
  <c r="J108" i="2"/>
  <c r="J109" i="2"/>
  <c r="L55" i="2"/>
  <c r="K106" i="2"/>
  <c r="I106" i="2"/>
  <c r="J106" i="2" s="1"/>
  <c r="J57" i="2"/>
  <c r="N57" i="2"/>
  <c r="K58" i="2"/>
  <c r="I60" i="2"/>
  <c r="J60" i="2" s="1"/>
  <c r="J61" i="2"/>
  <c r="K62" i="2"/>
  <c r="I64" i="2"/>
  <c r="M64" i="2" s="1"/>
  <c r="N64" i="2" s="1"/>
  <c r="J65" i="2"/>
  <c r="K66" i="2"/>
  <c r="I68" i="2"/>
  <c r="M68" i="2" s="1"/>
  <c r="N68" i="2" s="1"/>
  <c r="J69" i="2"/>
  <c r="K70" i="2"/>
  <c r="I72" i="2"/>
  <c r="M72" i="2" s="1"/>
  <c r="N72" i="2" s="1"/>
  <c r="K74" i="2"/>
  <c r="K76" i="2"/>
  <c r="I80" i="2"/>
  <c r="M80" i="2" s="1"/>
  <c r="N80" i="2" s="1"/>
  <c r="K82" i="2"/>
  <c r="K84" i="2"/>
  <c r="J85" i="2"/>
  <c r="I88" i="2"/>
  <c r="M88" i="2" s="1"/>
  <c r="N88" i="2" s="1"/>
  <c r="K90" i="2"/>
  <c r="K92" i="2"/>
  <c r="I96" i="2"/>
  <c r="M96" i="2" s="1"/>
  <c r="N96" i="2" s="1"/>
  <c r="K98" i="2"/>
  <c r="K131" i="2"/>
  <c r="I129" i="2"/>
  <c r="J129" i="2" s="1"/>
  <c r="K127" i="2"/>
  <c r="I110" i="2"/>
  <c r="J110" i="2" s="1"/>
  <c r="K110" i="2"/>
  <c r="K115" i="2"/>
  <c r="I117" i="2"/>
  <c r="J117" i="2" s="1"/>
  <c r="I118" i="2"/>
  <c r="J118" i="2" s="1"/>
  <c r="K118" i="2"/>
  <c r="K123" i="2"/>
  <c r="I125" i="2"/>
  <c r="J125" i="2" s="1"/>
  <c r="I126" i="2"/>
  <c r="J126" i="2" s="1"/>
  <c r="K126" i="2"/>
  <c r="I15" i="2"/>
  <c r="I19" i="2"/>
  <c r="K21" i="2"/>
  <c r="I23" i="2"/>
  <c r="J23" i="2" s="1"/>
  <c r="K25" i="2"/>
  <c r="I27" i="2"/>
  <c r="K29" i="2"/>
  <c r="I31" i="2"/>
  <c r="J31" i="2" s="1"/>
  <c r="K33" i="2"/>
  <c r="I35" i="2"/>
  <c r="K37" i="2"/>
  <c r="I39" i="2"/>
  <c r="J39" i="2" s="1"/>
  <c r="K41" i="2"/>
  <c r="I43" i="2"/>
  <c r="K45" i="2"/>
  <c r="I47" i="2"/>
  <c r="J47" i="2" s="1"/>
  <c r="L54" i="2"/>
  <c r="K61" i="2"/>
  <c r="I63" i="2"/>
  <c r="J64" i="2"/>
  <c r="K65" i="2"/>
  <c r="I67" i="2"/>
  <c r="J68" i="2"/>
  <c r="K69" i="2"/>
  <c r="I71" i="2"/>
  <c r="J72" i="2"/>
  <c r="K75" i="2"/>
  <c r="J75" i="2"/>
  <c r="I77" i="2"/>
  <c r="J77" i="2" s="1"/>
  <c r="K77" i="2"/>
  <c r="I78" i="2"/>
  <c r="J78" i="2" s="1"/>
  <c r="K83" i="2"/>
  <c r="J83" i="2"/>
  <c r="I85" i="2"/>
  <c r="K85" i="2"/>
  <c r="I86" i="2"/>
  <c r="J86" i="2" s="1"/>
  <c r="J88" i="2"/>
  <c r="K91" i="2"/>
  <c r="J91" i="2"/>
  <c r="I93" i="2"/>
  <c r="J93" i="2" s="1"/>
  <c r="K93" i="2"/>
  <c r="I94" i="2"/>
  <c r="J94" i="2" s="1"/>
  <c r="J96" i="2"/>
  <c r="K99" i="2"/>
  <c r="J99" i="2"/>
  <c r="I101" i="2"/>
  <c r="J101" i="2" s="1"/>
  <c r="K101" i="2"/>
  <c r="I102" i="2"/>
  <c r="J102" i="2" s="1"/>
  <c r="K104" i="2"/>
  <c r="J104" i="2"/>
  <c r="L157" i="2"/>
  <c r="L135" i="2"/>
  <c r="M135" i="2"/>
  <c r="N135" i="2" s="1"/>
  <c r="I115" i="2"/>
  <c r="J115" i="2" s="1"/>
  <c r="K117" i="2"/>
  <c r="J122" i="2"/>
  <c r="I123" i="2"/>
  <c r="J123" i="2" s="1"/>
  <c r="K125" i="2"/>
  <c r="K129" i="2"/>
  <c r="K133" i="2"/>
  <c r="K13" i="2"/>
  <c r="K17" i="2"/>
  <c r="J11" i="2"/>
  <c r="J15" i="2"/>
  <c r="J19" i="2"/>
  <c r="J27" i="2"/>
  <c r="J35" i="2"/>
  <c r="J43" i="2"/>
  <c r="J59" i="2"/>
  <c r="J63" i="2"/>
  <c r="J67" i="2"/>
  <c r="J71" i="2"/>
  <c r="J73" i="2"/>
  <c r="K78" i="2"/>
  <c r="I79" i="2"/>
  <c r="J79" i="2" s="1"/>
  <c r="J81" i="2"/>
  <c r="K86" i="2"/>
  <c r="I87" i="2"/>
  <c r="J87" i="2" s="1"/>
  <c r="J89" i="2"/>
  <c r="K94" i="2"/>
  <c r="I95" i="2"/>
  <c r="J95" i="2" s="1"/>
  <c r="J97" i="2"/>
  <c r="I100" i="2"/>
  <c r="M100" i="2" s="1"/>
  <c r="N100" i="2" s="1"/>
  <c r="K102" i="2"/>
  <c r="I103" i="2"/>
  <c r="J103" i="2" s="1"/>
  <c r="I105" i="2"/>
  <c r="J105" i="2" s="1"/>
  <c r="K105" i="2"/>
  <c r="M111" i="2"/>
  <c r="N111" i="2" s="1"/>
  <c r="L111" i="2"/>
  <c r="I113" i="2"/>
  <c r="J113" i="2" s="1"/>
  <c r="I114" i="2"/>
  <c r="J114" i="2" s="1"/>
  <c r="K114" i="2"/>
  <c r="K119" i="2"/>
  <c r="I121" i="2"/>
  <c r="J121" i="2" s="1"/>
  <c r="I122" i="2"/>
  <c r="K122" i="2"/>
  <c r="I130" i="2"/>
  <c r="J130" i="2" s="1"/>
  <c r="I134" i="2"/>
  <c r="J134" i="2" s="1"/>
  <c r="I112" i="2"/>
  <c r="J112" i="2" s="1"/>
  <c r="I116" i="2"/>
  <c r="J116" i="2" s="1"/>
  <c r="I120" i="2"/>
  <c r="J120" i="2" s="1"/>
  <c r="I124" i="2"/>
  <c r="J124" i="2" s="1"/>
  <c r="I128" i="2"/>
  <c r="J128" i="2" s="1"/>
  <c r="K130" i="2"/>
  <c r="I132" i="2"/>
  <c r="J132" i="2" s="1"/>
  <c r="K134" i="2"/>
  <c r="I136" i="2"/>
  <c r="J136" i="2" s="1"/>
  <c r="K136" i="2"/>
  <c r="I137" i="2"/>
  <c r="J137" i="2" s="1"/>
  <c r="K167" i="2"/>
  <c r="K208" i="2"/>
  <c r="I206" i="2"/>
  <c r="K204" i="2"/>
  <c r="I202" i="2"/>
  <c r="K200" i="2"/>
  <c r="I198" i="2"/>
  <c r="I167" i="2"/>
  <c r="J167" i="2" s="1"/>
  <c r="K210" i="2"/>
  <c r="I208" i="2"/>
  <c r="K206" i="2"/>
  <c r="I204" i="2"/>
  <c r="K202" i="2"/>
  <c r="K168" i="2"/>
  <c r="I169" i="2"/>
  <c r="J169" i="2" s="1"/>
  <c r="K169" i="2"/>
  <c r="K170" i="2"/>
  <c r="K171" i="2"/>
  <c r="I171" i="2"/>
  <c r="J171" i="2" s="1"/>
  <c r="K172" i="2"/>
  <c r="I173" i="2"/>
  <c r="J173" i="2" s="1"/>
  <c r="K173" i="2"/>
  <c r="K174" i="2"/>
  <c r="K175" i="2"/>
  <c r="I175" i="2"/>
  <c r="J175" i="2" s="1"/>
  <c r="K176" i="2"/>
  <c r="I177" i="2"/>
  <c r="J177" i="2" s="1"/>
  <c r="K177" i="2"/>
  <c r="K178" i="2"/>
  <c r="K179" i="2"/>
  <c r="I179" i="2"/>
  <c r="J179" i="2" s="1"/>
  <c r="K180" i="2"/>
  <c r="I181" i="2"/>
  <c r="J181" i="2" s="1"/>
  <c r="K181" i="2"/>
  <c r="K182" i="2"/>
  <c r="K183" i="2"/>
  <c r="I183" i="2"/>
  <c r="J183" i="2" s="1"/>
  <c r="K184" i="2"/>
  <c r="I185" i="2"/>
  <c r="J185" i="2" s="1"/>
  <c r="K185" i="2"/>
  <c r="K186" i="2"/>
  <c r="K187" i="2"/>
  <c r="I187" i="2"/>
  <c r="J187" i="2" s="1"/>
  <c r="K188" i="2"/>
  <c r="I189" i="2"/>
  <c r="J189" i="2" s="1"/>
  <c r="K189" i="2"/>
  <c r="K190" i="2"/>
  <c r="K191" i="2"/>
  <c r="I191" i="2"/>
  <c r="J191" i="2" s="1"/>
  <c r="K192" i="2"/>
  <c r="I193" i="2"/>
  <c r="J193" i="2" s="1"/>
  <c r="K193" i="2"/>
  <c r="K194" i="2"/>
  <c r="K195" i="2"/>
  <c r="I195" i="2"/>
  <c r="J195" i="2" s="1"/>
  <c r="K196" i="2"/>
  <c r="I197" i="2"/>
  <c r="J197" i="2" s="1"/>
  <c r="K197" i="2"/>
  <c r="K109" i="2"/>
  <c r="K137" i="2"/>
  <c r="I139" i="2"/>
  <c r="J139" i="2" s="1"/>
  <c r="I141" i="2"/>
  <c r="J141" i="2" s="1"/>
  <c r="I143" i="2"/>
  <c r="J143" i="2" s="1"/>
  <c r="I145" i="2"/>
  <c r="J145" i="2" s="1"/>
  <c r="I147" i="2"/>
  <c r="J147" i="2" s="1"/>
  <c r="I149" i="2"/>
  <c r="J149" i="2" s="1"/>
  <c r="I151" i="2"/>
  <c r="J151" i="2" s="1"/>
  <c r="I153" i="2"/>
  <c r="J153" i="2" s="1"/>
  <c r="I155" i="2"/>
  <c r="J155" i="2" s="1"/>
  <c r="I157" i="2"/>
  <c r="M157" i="2" s="1"/>
  <c r="N157" i="2" s="1"/>
  <c r="M166" i="2"/>
  <c r="K203" i="2"/>
  <c r="K207" i="2"/>
  <c r="K211" i="2"/>
  <c r="K112" i="2"/>
  <c r="K116" i="2"/>
  <c r="K120" i="2"/>
  <c r="K124" i="2"/>
  <c r="K128" i="2"/>
  <c r="K132" i="2"/>
  <c r="I138" i="2"/>
  <c r="J138" i="2" s="1"/>
  <c r="K138" i="2"/>
  <c r="K139" i="2"/>
  <c r="K140" i="2"/>
  <c r="I140" i="2"/>
  <c r="J140" i="2" s="1"/>
  <c r="K141" i="2"/>
  <c r="I142" i="2"/>
  <c r="J142" i="2" s="1"/>
  <c r="K142" i="2"/>
  <c r="K143" i="2"/>
  <c r="K144" i="2"/>
  <c r="I144" i="2"/>
  <c r="J144" i="2" s="1"/>
  <c r="K145" i="2"/>
  <c r="I146" i="2"/>
  <c r="J146" i="2" s="1"/>
  <c r="K146" i="2"/>
  <c r="K147" i="2"/>
  <c r="K148" i="2"/>
  <c r="I148" i="2"/>
  <c r="J148" i="2" s="1"/>
  <c r="K149" i="2"/>
  <c r="I150" i="2"/>
  <c r="J150" i="2" s="1"/>
  <c r="K150" i="2"/>
  <c r="K151" i="2"/>
  <c r="K152" i="2"/>
  <c r="I152" i="2"/>
  <c r="J152" i="2" s="1"/>
  <c r="K153" i="2"/>
  <c r="I154" i="2"/>
  <c r="J154" i="2" s="1"/>
  <c r="K154" i="2"/>
  <c r="K155" i="2"/>
  <c r="K156" i="2"/>
  <c r="I156" i="2"/>
  <c r="J156" i="2" s="1"/>
  <c r="J261" i="2"/>
  <c r="J232" i="2"/>
  <c r="J224" i="2"/>
  <c r="J225" i="2"/>
  <c r="J217" i="2"/>
  <c r="K199" i="2"/>
  <c r="I133" i="2"/>
  <c r="J133" i="2" s="1"/>
  <c r="I180" i="2"/>
  <c r="I182" i="2"/>
  <c r="I184" i="2"/>
  <c r="I186" i="2"/>
  <c r="I188" i="2"/>
  <c r="I190" i="2"/>
  <c r="I192" i="2"/>
  <c r="I194" i="2"/>
  <c r="I196" i="2"/>
  <c r="K198" i="2"/>
  <c r="I200" i="2"/>
  <c r="J200" i="2" s="1"/>
  <c r="I201" i="2"/>
  <c r="J201" i="2" s="1"/>
  <c r="K201" i="2"/>
  <c r="I205" i="2"/>
  <c r="J205" i="2" s="1"/>
  <c r="I209" i="2"/>
  <c r="J209" i="2" s="1"/>
  <c r="K213" i="2"/>
  <c r="L221" i="2"/>
  <c r="M221" i="2"/>
  <c r="N221" i="2" s="1"/>
  <c r="L229" i="2"/>
  <c r="K212" i="2"/>
  <c r="I214" i="2"/>
  <c r="K214" i="2"/>
  <c r="I215" i="2"/>
  <c r="K220" i="2"/>
  <c r="I222" i="2"/>
  <c r="J222" i="2" s="1"/>
  <c r="K222" i="2"/>
  <c r="I223" i="2"/>
  <c r="J223" i="2" s="1"/>
  <c r="K228" i="2"/>
  <c r="I230" i="2"/>
  <c r="J230" i="2" s="1"/>
  <c r="K230" i="2"/>
  <c r="I231" i="2"/>
  <c r="J231" i="2" s="1"/>
  <c r="I234" i="2"/>
  <c r="J234" i="2" s="1"/>
  <c r="K234" i="2"/>
  <c r="I238" i="2"/>
  <c r="J238" i="2" s="1"/>
  <c r="K238" i="2"/>
  <c r="I242" i="2"/>
  <c r="J242" i="2" s="1"/>
  <c r="K242" i="2"/>
  <c r="I246" i="2"/>
  <c r="J246" i="2" s="1"/>
  <c r="K246" i="2"/>
  <c r="K249" i="2"/>
  <c r="K252" i="2"/>
  <c r="K257" i="2"/>
  <c r="K260" i="2"/>
  <c r="K265" i="2"/>
  <c r="L305" i="2"/>
  <c r="M274" i="2"/>
  <c r="L274" i="2"/>
  <c r="L296" i="2"/>
  <c r="F160" i="2"/>
  <c r="J168" i="2"/>
  <c r="J172" i="2"/>
  <c r="J176" i="2"/>
  <c r="J180" i="2"/>
  <c r="J184" i="2"/>
  <c r="J188" i="2"/>
  <c r="J192" i="2"/>
  <c r="J196" i="2"/>
  <c r="I199" i="2"/>
  <c r="J199" i="2" s="1"/>
  <c r="I203" i="2"/>
  <c r="J203" i="2" s="1"/>
  <c r="J204" i="2"/>
  <c r="K205" i="2"/>
  <c r="I207" i="2"/>
  <c r="J207" i="2" s="1"/>
  <c r="J208" i="2"/>
  <c r="K209" i="2"/>
  <c r="I211" i="2"/>
  <c r="I213" i="2"/>
  <c r="K215" i="2"/>
  <c r="I216" i="2"/>
  <c r="J216" i="2" s="1"/>
  <c r="K217" i="2"/>
  <c r="I221" i="2"/>
  <c r="J221" i="2" s="1"/>
  <c r="K223" i="2"/>
  <c r="K225" i="2"/>
  <c r="I229" i="2"/>
  <c r="J229" i="2" s="1"/>
  <c r="K231" i="2"/>
  <c r="K251" i="2"/>
  <c r="I253" i="2"/>
  <c r="J253" i="2" s="1"/>
  <c r="I254" i="2"/>
  <c r="J254" i="2" s="1"/>
  <c r="K254" i="2"/>
  <c r="K259" i="2"/>
  <c r="I262" i="2"/>
  <c r="J262" i="2" s="1"/>
  <c r="K262" i="2"/>
  <c r="I277" i="2"/>
  <c r="J277" i="2" s="1"/>
  <c r="K277" i="2"/>
  <c r="K284" i="2"/>
  <c r="K286" i="2"/>
  <c r="I295" i="2"/>
  <c r="K300" i="2"/>
  <c r="I383" i="2"/>
  <c r="J383" i="2" s="1"/>
  <c r="K383" i="2"/>
  <c r="I427" i="2"/>
  <c r="K401" i="2"/>
  <c r="K399" i="2"/>
  <c r="K397" i="2"/>
  <c r="K395" i="2"/>
  <c r="K393" i="2"/>
  <c r="I391" i="2"/>
  <c r="I386" i="2"/>
  <c r="K384" i="2"/>
  <c r="J211" i="2"/>
  <c r="J213" i="2"/>
  <c r="K216" i="2"/>
  <c r="I263" i="2"/>
  <c r="J263" i="2" s="1"/>
  <c r="I259" i="2"/>
  <c r="J259" i="2" s="1"/>
  <c r="I255" i="2"/>
  <c r="J255" i="2" s="1"/>
  <c r="I251" i="2"/>
  <c r="J251" i="2" s="1"/>
  <c r="I247" i="2"/>
  <c r="J247" i="2" s="1"/>
  <c r="I243" i="2"/>
  <c r="J243" i="2" s="1"/>
  <c r="I239" i="2"/>
  <c r="J239" i="2" s="1"/>
  <c r="I235" i="2"/>
  <c r="J235" i="2" s="1"/>
  <c r="I264" i="2"/>
  <c r="J264" i="2" s="1"/>
  <c r="I260" i="2"/>
  <c r="J260" i="2" s="1"/>
  <c r="I256" i="2"/>
  <c r="J256" i="2" s="1"/>
  <c r="I252" i="2"/>
  <c r="J252" i="2" s="1"/>
  <c r="I248" i="2"/>
  <c r="J248" i="2" s="1"/>
  <c r="I218" i="2"/>
  <c r="J218" i="2" s="1"/>
  <c r="K218" i="2"/>
  <c r="I219" i="2"/>
  <c r="J219" i="2" s="1"/>
  <c r="K224" i="2"/>
  <c r="I226" i="2"/>
  <c r="J226" i="2" s="1"/>
  <c r="K226" i="2"/>
  <c r="I227" i="2"/>
  <c r="J227" i="2" s="1"/>
  <c r="K232" i="2"/>
  <c r="I233" i="2"/>
  <c r="J233" i="2" s="1"/>
  <c r="I236" i="2"/>
  <c r="J236" i="2" s="1"/>
  <c r="I237" i="2"/>
  <c r="J237" i="2" s="1"/>
  <c r="I240" i="2"/>
  <c r="J240" i="2" s="1"/>
  <c r="I241" i="2"/>
  <c r="J241" i="2" s="1"/>
  <c r="I244" i="2"/>
  <c r="J244" i="2" s="1"/>
  <c r="I245" i="2"/>
  <c r="J245" i="2" s="1"/>
  <c r="K248" i="2"/>
  <c r="K253" i="2"/>
  <c r="K256" i="2"/>
  <c r="K261" i="2"/>
  <c r="K264" i="2"/>
  <c r="J369" i="2"/>
  <c r="J361" i="2"/>
  <c r="J353" i="2"/>
  <c r="J345" i="2"/>
  <c r="J337" i="2"/>
  <c r="J329" i="2"/>
  <c r="J325" i="2"/>
  <c r="J327" i="2"/>
  <c r="F268" i="2"/>
  <c r="M276" i="2"/>
  <c r="N276" i="2" s="1"/>
  <c r="L288" i="2"/>
  <c r="L373" i="2"/>
  <c r="L390" i="2"/>
  <c r="J215" i="2"/>
  <c r="J166" i="2"/>
  <c r="N166" i="2"/>
  <c r="J170" i="2"/>
  <c r="J174" i="2"/>
  <c r="J178" i="2"/>
  <c r="J182" i="2"/>
  <c r="J186" i="2"/>
  <c r="J190" i="2"/>
  <c r="J194" i="2"/>
  <c r="J198" i="2"/>
  <c r="J202" i="2"/>
  <c r="J206" i="2"/>
  <c r="J210" i="2"/>
  <c r="I212" i="2"/>
  <c r="J212" i="2" s="1"/>
  <c r="J214" i="2"/>
  <c r="K219" i="2"/>
  <c r="I220" i="2"/>
  <c r="J220" i="2" s="1"/>
  <c r="K227" i="2"/>
  <c r="I228" i="2"/>
  <c r="J228" i="2" s="1"/>
  <c r="K233" i="2"/>
  <c r="K235" i="2"/>
  <c r="K236" i="2"/>
  <c r="K237" i="2"/>
  <c r="K239" i="2"/>
  <c r="K240" i="2"/>
  <c r="K241" i="2"/>
  <c r="K243" i="2"/>
  <c r="K244" i="2"/>
  <c r="K245" i="2"/>
  <c r="K247" i="2"/>
  <c r="I249" i="2"/>
  <c r="J249" i="2" s="1"/>
  <c r="I250" i="2"/>
  <c r="J250" i="2" s="1"/>
  <c r="K250" i="2"/>
  <c r="K255" i="2"/>
  <c r="I257" i="2"/>
  <c r="J257" i="2" s="1"/>
  <c r="I258" i="2"/>
  <c r="J258" i="2" s="1"/>
  <c r="K258" i="2"/>
  <c r="K263" i="2"/>
  <c r="I265" i="2"/>
  <c r="J265" i="2" s="1"/>
  <c r="L275" i="2"/>
  <c r="L278" i="2"/>
  <c r="I280" i="2"/>
  <c r="J280" i="2" s="1"/>
  <c r="I281" i="2"/>
  <c r="J281" i="2" s="1"/>
  <c r="K281" i="2"/>
  <c r="I287" i="2"/>
  <c r="K292" i="2"/>
  <c r="K294" i="2"/>
  <c r="J328" i="2"/>
  <c r="J344" i="2"/>
  <c r="J360" i="2"/>
  <c r="L388" i="2"/>
  <c r="I279" i="2"/>
  <c r="M279" i="2" s="1"/>
  <c r="N279" i="2" s="1"/>
  <c r="I282" i="2"/>
  <c r="J284" i="2"/>
  <c r="K287" i="2"/>
  <c r="J287" i="2"/>
  <c r="I289" i="2"/>
  <c r="J289" i="2" s="1"/>
  <c r="K289" i="2"/>
  <c r="I290" i="2"/>
  <c r="J292" i="2"/>
  <c r="K295" i="2"/>
  <c r="J295" i="2"/>
  <c r="I297" i="2"/>
  <c r="J297" i="2" s="1"/>
  <c r="K297" i="2"/>
  <c r="I298" i="2"/>
  <c r="J300" i="2"/>
  <c r="I302" i="2"/>
  <c r="I303" i="2"/>
  <c r="K309" i="2"/>
  <c r="I311" i="2"/>
  <c r="I312" i="2"/>
  <c r="J312" i="2" s="1"/>
  <c r="K312" i="2"/>
  <c r="K317" i="2"/>
  <c r="I319" i="2"/>
  <c r="I320" i="2"/>
  <c r="J320" i="2" s="1"/>
  <c r="K320" i="2"/>
  <c r="M325" i="2"/>
  <c r="N325" i="2" s="1"/>
  <c r="L325" i="2"/>
  <c r="I328" i="2"/>
  <c r="K328" i="2"/>
  <c r="K333" i="2"/>
  <c r="I335" i="2"/>
  <c r="J335" i="2" s="1"/>
  <c r="I336" i="2"/>
  <c r="J336" i="2" s="1"/>
  <c r="K336" i="2"/>
  <c r="K341" i="2"/>
  <c r="I343" i="2"/>
  <c r="J343" i="2" s="1"/>
  <c r="I344" i="2"/>
  <c r="K344" i="2"/>
  <c r="K349" i="2"/>
  <c r="I351" i="2"/>
  <c r="J351" i="2" s="1"/>
  <c r="I352" i="2"/>
  <c r="J352" i="2" s="1"/>
  <c r="K352" i="2"/>
  <c r="K357" i="2"/>
  <c r="I359" i="2"/>
  <c r="J359" i="2" s="1"/>
  <c r="I360" i="2"/>
  <c r="K360" i="2"/>
  <c r="K365" i="2"/>
  <c r="I367" i="2"/>
  <c r="J367" i="2" s="1"/>
  <c r="I368" i="2"/>
  <c r="J368" i="2" s="1"/>
  <c r="K368" i="2"/>
  <c r="I388" i="2"/>
  <c r="M388" i="2" s="1"/>
  <c r="I390" i="2"/>
  <c r="M390" i="2" s="1"/>
  <c r="I394" i="2"/>
  <c r="K394" i="2"/>
  <c r="K396" i="2"/>
  <c r="I396" i="2"/>
  <c r="I398" i="2"/>
  <c r="K398" i="2"/>
  <c r="K400" i="2"/>
  <c r="I400" i="2"/>
  <c r="I402" i="2"/>
  <c r="K402" i="2"/>
  <c r="K408" i="2"/>
  <c r="K424" i="2"/>
  <c r="I278" i="2"/>
  <c r="M278" i="2" s="1"/>
  <c r="N278" i="2" s="1"/>
  <c r="J279" i="2"/>
  <c r="K282" i="2"/>
  <c r="I283" i="2"/>
  <c r="I288" i="2"/>
  <c r="M288" i="2" s="1"/>
  <c r="N288" i="2" s="1"/>
  <c r="K290" i="2"/>
  <c r="I291" i="2"/>
  <c r="I296" i="2"/>
  <c r="M296" i="2" s="1"/>
  <c r="N296" i="2" s="1"/>
  <c r="K298" i="2"/>
  <c r="I299" i="2"/>
  <c r="K301" i="2"/>
  <c r="K303" i="2"/>
  <c r="J303" i="2"/>
  <c r="I309" i="2"/>
  <c r="J309" i="2" s="1"/>
  <c r="K311" i="2"/>
  <c r="I317" i="2"/>
  <c r="J317" i="2" s="1"/>
  <c r="K319" i="2"/>
  <c r="M327" i="2"/>
  <c r="N327" i="2" s="1"/>
  <c r="I333" i="2"/>
  <c r="J333" i="2" s="1"/>
  <c r="K335" i="2"/>
  <c r="I341" i="2"/>
  <c r="J341" i="2" s="1"/>
  <c r="K343" i="2"/>
  <c r="I349" i="2"/>
  <c r="J349" i="2" s="1"/>
  <c r="K351" i="2"/>
  <c r="I357" i="2"/>
  <c r="J357" i="2" s="1"/>
  <c r="K359" i="2"/>
  <c r="I365" i="2"/>
  <c r="J365" i="2" s="1"/>
  <c r="K367" i="2"/>
  <c r="I373" i="2"/>
  <c r="J373" i="2" s="1"/>
  <c r="I387" i="2"/>
  <c r="J387" i="2" s="1"/>
  <c r="K387" i="2"/>
  <c r="J321" i="2"/>
  <c r="J313" i="2"/>
  <c r="J305" i="2"/>
  <c r="J302" i="2"/>
  <c r="J298" i="2"/>
  <c r="J290" i="2"/>
  <c r="J282" i="2"/>
  <c r="J319" i="2"/>
  <c r="J311" i="2"/>
  <c r="K322" i="2"/>
  <c r="K318" i="2"/>
  <c r="K314" i="2"/>
  <c r="K310" i="2"/>
  <c r="K306" i="2"/>
  <c r="K302" i="2"/>
  <c r="I322" i="2"/>
  <c r="J322" i="2" s="1"/>
  <c r="I318" i="2"/>
  <c r="J318" i="2" s="1"/>
  <c r="I314" i="2"/>
  <c r="J314" i="2" s="1"/>
  <c r="I310" i="2"/>
  <c r="J310" i="2" s="1"/>
  <c r="I306" i="2"/>
  <c r="J306" i="2" s="1"/>
  <c r="J274" i="2"/>
  <c r="N274" i="2"/>
  <c r="J278" i="2"/>
  <c r="K283" i="2"/>
  <c r="J283" i="2"/>
  <c r="I285" i="2"/>
  <c r="J285" i="2" s="1"/>
  <c r="K285" i="2"/>
  <c r="I286" i="2"/>
  <c r="J286" i="2" s="1"/>
  <c r="J288" i="2"/>
  <c r="K291" i="2"/>
  <c r="J291" i="2"/>
  <c r="I293" i="2"/>
  <c r="J293" i="2" s="1"/>
  <c r="K293" i="2"/>
  <c r="I294" i="2"/>
  <c r="J294" i="2" s="1"/>
  <c r="J296" i="2"/>
  <c r="K299" i="2"/>
  <c r="J299" i="2"/>
  <c r="I301" i="2"/>
  <c r="J301" i="2" s="1"/>
  <c r="I304" i="2"/>
  <c r="J304" i="2" s="1"/>
  <c r="K304" i="2"/>
  <c r="I305" i="2"/>
  <c r="M305" i="2" s="1"/>
  <c r="N305" i="2" s="1"/>
  <c r="I307" i="2"/>
  <c r="I308" i="2"/>
  <c r="J308" i="2" s="1"/>
  <c r="K308" i="2"/>
  <c r="K313" i="2"/>
  <c r="I315" i="2"/>
  <c r="M315" i="2" s="1"/>
  <c r="N315" i="2" s="1"/>
  <c r="I316" i="2"/>
  <c r="J316" i="2" s="1"/>
  <c r="K316" i="2"/>
  <c r="K321" i="2"/>
  <c r="I323" i="2"/>
  <c r="M323" i="2" s="1"/>
  <c r="N323" i="2" s="1"/>
  <c r="K370" i="2"/>
  <c r="K366" i="2"/>
  <c r="K362" i="2"/>
  <c r="K358" i="2"/>
  <c r="K354" i="2"/>
  <c r="K350" i="2"/>
  <c r="K346" i="2"/>
  <c r="K342" i="2"/>
  <c r="K338" i="2"/>
  <c r="K334" i="2"/>
  <c r="K330" i="2"/>
  <c r="K326" i="2"/>
  <c r="I324" i="2"/>
  <c r="J324" i="2" s="1"/>
  <c r="I370" i="2"/>
  <c r="J370" i="2" s="1"/>
  <c r="I366" i="2"/>
  <c r="J366" i="2" s="1"/>
  <c r="I362" i="2"/>
  <c r="J362" i="2" s="1"/>
  <c r="I358" i="2"/>
  <c r="J358" i="2" s="1"/>
  <c r="I354" i="2"/>
  <c r="J354" i="2" s="1"/>
  <c r="I350" i="2"/>
  <c r="J350" i="2" s="1"/>
  <c r="I346" i="2"/>
  <c r="J346" i="2" s="1"/>
  <c r="I342" i="2"/>
  <c r="J342" i="2" s="1"/>
  <c r="I338" i="2"/>
  <c r="J338" i="2" s="1"/>
  <c r="I334" i="2"/>
  <c r="J334" i="2" s="1"/>
  <c r="I330" i="2"/>
  <c r="J330" i="2" s="1"/>
  <c r="I326" i="2"/>
  <c r="J326" i="2" s="1"/>
  <c r="K324" i="2"/>
  <c r="K329" i="2"/>
  <c r="I331" i="2"/>
  <c r="I332" i="2"/>
  <c r="J332" i="2" s="1"/>
  <c r="K332" i="2"/>
  <c r="K337" i="2"/>
  <c r="I339" i="2"/>
  <c r="I340" i="2"/>
  <c r="J340" i="2" s="1"/>
  <c r="K340" i="2"/>
  <c r="K345" i="2"/>
  <c r="I347" i="2"/>
  <c r="I348" i="2"/>
  <c r="J348" i="2" s="1"/>
  <c r="K348" i="2"/>
  <c r="K353" i="2"/>
  <c r="I355" i="2"/>
  <c r="I356" i="2"/>
  <c r="J356" i="2" s="1"/>
  <c r="K356" i="2"/>
  <c r="K361" i="2"/>
  <c r="I363" i="2"/>
  <c r="I364" i="2"/>
  <c r="J364" i="2" s="1"/>
  <c r="K364" i="2"/>
  <c r="K369" i="2"/>
  <c r="I371" i="2"/>
  <c r="I372" i="2"/>
  <c r="J372" i="2" s="1"/>
  <c r="K372" i="2"/>
  <c r="I384" i="2"/>
  <c r="K386" i="2"/>
  <c r="K416" i="2"/>
  <c r="J427" i="2"/>
  <c r="J415" i="2"/>
  <c r="J407" i="2"/>
  <c r="J391" i="2"/>
  <c r="J409" i="2"/>
  <c r="J393" i="2"/>
  <c r="K425" i="2"/>
  <c r="I423" i="2"/>
  <c r="J423" i="2" s="1"/>
  <c r="K421" i="2"/>
  <c r="I419" i="2"/>
  <c r="J419" i="2" s="1"/>
  <c r="K417" i="2"/>
  <c r="I415" i="2"/>
  <c r="K413" i="2"/>
  <c r="I411" i="2"/>
  <c r="J411" i="2" s="1"/>
  <c r="K409" i="2"/>
  <c r="I407" i="2"/>
  <c r="K405" i="2"/>
  <c r="I403" i="2"/>
  <c r="J403" i="2" s="1"/>
  <c r="K430" i="2"/>
  <c r="K426" i="2"/>
  <c r="J382" i="2"/>
  <c r="I385" i="2"/>
  <c r="J385" i="2" s="1"/>
  <c r="J386" i="2"/>
  <c r="I389" i="2"/>
  <c r="K391" i="2"/>
  <c r="I392" i="2"/>
  <c r="K407" i="2"/>
  <c r="I409" i="2"/>
  <c r="I410" i="2"/>
  <c r="J410" i="2" s="1"/>
  <c r="K410" i="2"/>
  <c r="K415" i="2"/>
  <c r="I417" i="2"/>
  <c r="J417" i="2" s="1"/>
  <c r="I418" i="2"/>
  <c r="J418" i="2" s="1"/>
  <c r="K418" i="2"/>
  <c r="K423" i="2"/>
  <c r="I425" i="2"/>
  <c r="J425" i="2" s="1"/>
  <c r="L446" i="2"/>
  <c r="L462" i="2"/>
  <c r="L478" i="2"/>
  <c r="J481" i="2"/>
  <c r="J473" i="2"/>
  <c r="J465" i="2"/>
  <c r="J457" i="2"/>
  <c r="J449" i="2"/>
  <c r="J439" i="2"/>
  <c r="J435" i="2"/>
  <c r="J440" i="2"/>
  <c r="J436" i="2"/>
  <c r="J433" i="2"/>
  <c r="J432" i="2"/>
  <c r="K382" i="2"/>
  <c r="J389" i="2"/>
  <c r="N390" i="2"/>
  <c r="K392" i="2"/>
  <c r="J392" i="2"/>
  <c r="K404" i="2"/>
  <c r="K412" i="2"/>
  <c r="J414" i="2"/>
  <c r="K420" i="2"/>
  <c r="I428" i="2"/>
  <c r="J428" i="2" s="1"/>
  <c r="I431" i="2"/>
  <c r="J431" i="2" s="1"/>
  <c r="J448" i="2"/>
  <c r="J464" i="2"/>
  <c r="F376" i="2"/>
  <c r="J384" i="2"/>
  <c r="K385" i="2"/>
  <c r="J388" i="2"/>
  <c r="N388" i="2"/>
  <c r="K389" i="2"/>
  <c r="J390" i="2"/>
  <c r="I393" i="2"/>
  <c r="J394" i="2"/>
  <c r="I395" i="2"/>
  <c r="J395" i="2" s="1"/>
  <c r="J396" i="2"/>
  <c r="I397" i="2"/>
  <c r="J397" i="2" s="1"/>
  <c r="J398" i="2"/>
  <c r="I399" i="2"/>
  <c r="J399" i="2" s="1"/>
  <c r="J400" i="2"/>
  <c r="I401" i="2"/>
  <c r="J401" i="2" s="1"/>
  <c r="J402" i="2"/>
  <c r="K403" i="2"/>
  <c r="I405" i="2"/>
  <c r="J405" i="2" s="1"/>
  <c r="I406" i="2"/>
  <c r="J406" i="2" s="1"/>
  <c r="K406" i="2"/>
  <c r="K411" i="2"/>
  <c r="I413" i="2"/>
  <c r="J413" i="2" s="1"/>
  <c r="I414" i="2"/>
  <c r="K414" i="2"/>
  <c r="K419" i="2"/>
  <c r="I421" i="2"/>
  <c r="J421" i="2" s="1"/>
  <c r="I422" i="2"/>
  <c r="J422" i="2" s="1"/>
  <c r="K422" i="2"/>
  <c r="L454" i="2"/>
  <c r="L470" i="2"/>
  <c r="I404" i="2"/>
  <c r="J404" i="2" s="1"/>
  <c r="I408" i="2"/>
  <c r="J408" i="2" s="1"/>
  <c r="I412" i="2"/>
  <c r="J412" i="2" s="1"/>
  <c r="I416" i="2"/>
  <c r="J416" i="2" s="1"/>
  <c r="I420" i="2"/>
  <c r="J420" i="2" s="1"/>
  <c r="I424" i="2"/>
  <c r="J424" i="2" s="1"/>
  <c r="K427" i="2"/>
  <c r="K428" i="2"/>
  <c r="K431" i="2"/>
  <c r="K442" i="2"/>
  <c r="K432" i="2"/>
  <c r="K434" i="2"/>
  <c r="K435" i="2"/>
  <c r="K436" i="2"/>
  <c r="K438" i="2"/>
  <c r="K439" i="2"/>
  <c r="K440" i="2"/>
  <c r="K445" i="2"/>
  <c r="I447" i="2"/>
  <c r="J447" i="2" s="1"/>
  <c r="I448" i="2"/>
  <c r="K448" i="2"/>
  <c r="K453" i="2"/>
  <c r="I455" i="2"/>
  <c r="J455" i="2" s="1"/>
  <c r="I456" i="2"/>
  <c r="J456" i="2" s="1"/>
  <c r="K456" i="2"/>
  <c r="K461" i="2"/>
  <c r="I463" i="2"/>
  <c r="J463" i="2" s="1"/>
  <c r="I464" i="2"/>
  <c r="K464" i="2"/>
  <c r="K469" i="2"/>
  <c r="I471" i="2"/>
  <c r="J471" i="2" s="1"/>
  <c r="I472" i="2"/>
  <c r="J472" i="2" s="1"/>
  <c r="K472" i="2"/>
  <c r="K477" i="2"/>
  <c r="I479" i="2"/>
  <c r="J479" i="2" s="1"/>
  <c r="I480" i="2"/>
  <c r="J480" i="2" s="1"/>
  <c r="K480" i="2"/>
  <c r="I426" i="2"/>
  <c r="J426" i="2" s="1"/>
  <c r="I429" i="2"/>
  <c r="J429" i="2" s="1"/>
  <c r="K429" i="2"/>
  <c r="I430" i="2"/>
  <c r="J430" i="2" s="1"/>
  <c r="K433" i="2"/>
  <c r="I434" i="2"/>
  <c r="J434" i="2" s="1"/>
  <c r="I437" i="2"/>
  <c r="J437" i="2" s="1"/>
  <c r="K437" i="2"/>
  <c r="I438" i="2"/>
  <c r="J438" i="2" s="1"/>
  <c r="I441" i="2"/>
  <c r="J441" i="2" s="1"/>
  <c r="K441" i="2"/>
  <c r="I442" i="2"/>
  <c r="J442" i="2" s="1"/>
  <c r="I445" i="2"/>
  <c r="J445" i="2" s="1"/>
  <c r="K447" i="2"/>
  <c r="K450" i="2"/>
  <c r="I453" i="2"/>
  <c r="J453" i="2" s="1"/>
  <c r="K455" i="2"/>
  <c r="K458" i="2"/>
  <c r="I461" i="2"/>
  <c r="J461" i="2" s="1"/>
  <c r="K463" i="2"/>
  <c r="K466" i="2"/>
  <c r="I469" i="2"/>
  <c r="J469" i="2" s="1"/>
  <c r="K471" i="2"/>
  <c r="K474" i="2"/>
  <c r="I477" i="2"/>
  <c r="J477" i="2" s="1"/>
  <c r="K479" i="2"/>
  <c r="I443" i="2"/>
  <c r="M443" i="2" s="1"/>
  <c r="N443" i="2" s="1"/>
  <c r="I444" i="2"/>
  <c r="J444" i="2" s="1"/>
  <c r="K444" i="2"/>
  <c r="K449" i="2"/>
  <c r="I451" i="2"/>
  <c r="J451" i="2" s="1"/>
  <c r="I452" i="2"/>
  <c r="J452" i="2" s="1"/>
  <c r="K452" i="2"/>
  <c r="K457" i="2"/>
  <c r="I459" i="2"/>
  <c r="M459" i="2" s="1"/>
  <c r="N459" i="2" s="1"/>
  <c r="I460" i="2"/>
  <c r="J460" i="2" s="1"/>
  <c r="K460" i="2"/>
  <c r="K465" i="2"/>
  <c r="I467" i="2"/>
  <c r="M467" i="2" s="1"/>
  <c r="N467" i="2" s="1"/>
  <c r="I468" i="2"/>
  <c r="J468" i="2" s="1"/>
  <c r="K468" i="2"/>
  <c r="K473" i="2"/>
  <c r="I475" i="2"/>
  <c r="M475" i="2" s="1"/>
  <c r="N475" i="2" s="1"/>
  <c r="I476" i="2"/>
  <c r="J476" i="2" s="1"/>
  <c r="K476" i="2"/>
  <c r="K481" i="2"/>
  <c r="I446" i="2"/>
  <c r="J446" i="2" s="1"/>
  <c r="I450" i="2"/>
  <c r="J450" i="2" s="1"/>
  <c r="I454" i="2"/>
  <c r="J454" i="2" s="1"/>
  <c r="I458" i="2"/>
  <c r="J458" i="2" s="1"/>
  <c r="I462" i="2"/>
  <c r="J462" i="2" s="1"/>
  <c r="I466" i="2"/>
  <c r="J466" i="2" s="1"/>
  <c r="I470" i="2"/>
  <c r="J470" i="2" s="1"/>
  <c r="I474" i="2"/>
  <c r="J474" i="2" s="1"/>
  <c r="I478" i="2"/>
  <c r="J478" i="2" s="1"/>
  <c r="M444" i="2" l="1"/>
  <c r="N444" i="2" s="1"/>
  <c r="L444" i="2"/>
  <c r="M474" i="2"/>
  <c r="N474" i="2" s="1"/>
  <c r="L474" i="2"/>
  <c r="M437" i="2"/>
  <c r="N437" i="2" s="1"/>
  <c r="L437" i="2"/>
  <c r="M480" i="2"/>
  <c r="N480" i="2" s="1"/>
  <c r="L480" i="2"/>
  <c r="M472" i="2"/>
  <c r="N472" i="2" s="1"/>
  <c r="L472" i="2"/>
  <c r="M464" i="2"/>
  <c r="N464" i="2" s="1"/>
  <c r="L464" i="2"/>
  <c r="M456" i="2"/>
  <c r="N456" i="2" s="1"/>
  <c r="L456" i="2"/>
  <c r="M448" i="2"/>
  <c r="N448" i="2" s="1"/>
  <c r="L448" i="2"/>
  <c r="L440" i="2"/>
  <c r="M440" i="2"/>
  <c r="N440" i="2" s="1"/>
  <c r="M435" i="2"/>
  <c r="N435" i="2" s="1"/>
  <c r="L435" i="2"/>
  <c r="M431" i="2"/>
  <c r="N431" i="2" s="1"/>
  <c r="L431" i="2"/>
  <c r="M454" i="2"/>
  <c r="N454" i="2" s="1"/>
  <c r="M406" i="2"/>
  <c r="N406" i="2" s="1"/>
  <c r="L406" i="2"/>
  <c r="M412" i="2"/>
  <c r="N412" i="2" s="1"/>
  <c r="L412" i="2"/>
  <c r="L392" i="2"/>
  <c r="M392" i="2"/>
  <c r="N392" i="2" s="1"/>
  <c r="M462" i="2"/>
  <c r="N462" i="2" s="1"/>
  <c r="M423" i="2"/>
  <c r="N423" i="2" s="1"/>
  <c r="L423" i="2"/>
  <c r="M372" i="2"/>
  <c r="N372" i="2" s="1"/>
  <c r="L372" i="2"/>
  <c r="M364" i="2"/>
  <c r="N364" i="2" s="1"/>
  <c r="L364" i="2"/>
  <c r="M356" i="2"/>
  <c r="N356" i="2" s="1"/>
  <c r="L356" i="2"/>
  <c r="M348" i="2"/>
  <c r="N348" i="2" s="1"/>
  <c r="L348" i="2"/>
  <c r="M340" i="2"/>
  <c r="N340" i="2" s="1"/>
  <c r="L340" i="2"/>
  <c r="M332" i="2"/>
  <c r="N332" i="2" s="1"/>
  <c r="L332" i="2"/>
  <c r="M324" i="2"/>
  <c r="N324" i="2" s="1"/>
  <c r="L324" i="2"/>
  <c r="M334" i="2"/>
  <c r="N334" i="2" s="1"/>
  <c r="L334" i="2"/>
  <c r="M350" i="2"/>
  <c r="N350" i="2" s="1"/>
  <c r="L350" i="2"/>
  <c r="M366" i="2"/>
  <c r="N366" i="2" s="1"/>
  <c r="L366" i="2"/>
  <c r="M313" i="2"/>
  <c r="N313" i="2" s="1"/>
  <c r="L313" i="2"/>
  <c r="M468" i="2"/>
  <c r="N468" i="2" s="1"/>
  <c r="L468" i="2"/>
  <c r="M466" i="2"/>
  <c r="N466" i="2" s="1"/>
  <c r="L466" i="2"/>
  <c r="L463" i="2"/>
  <c r="M463" i="2"/>
  <c r="N463" i="2" s="1"/>
  <c r="L471" i="2"/>
  <c r="M471" i="2"/>
  <c r="N471" i="2" s="1"/>
  <c r="M450" i="2"/>
  <c r="N450" i="2" s="1"/>
  <c r="L450" i="2"/>
  <c r="M441" i="2"/>
  <c r="N441" i="2" s="1"/>
  <c r="L441" i="2"/>
  <c r="M429" i="2"/>
  <c r="N429" i="2" s="1"/>
  <c r="L429" i="2"/>
  <c r="M439" i="2"/>
  <c r="N439" i="2" s="1"/>
  <c r="L439" i="2"/>
  <c r="M434" i="2"/>
  <c r="N434" i="2" s="1"/>
  <c r="L434" i="2"/>
  <c r="L428" i="2"/>
  <c r="M428" i="2"/>
  <c r="N428" i="2" s="1"/>
  <c r="M419" i="2"/>
  <c r="N419" i="2" s="1"/>
  <c r="L419" i="2"/>
  <c r="M451" i="2"/>
  <c r="N451" i="2" s="1"/>
  <c r="L382" i="2"/>
  <c r="M382" i="2"/>
  <c r="N382" i="2" s="1"/>
  <c r="J443" i="2"/>
  <c r="J459" i="2"/>
  <c r="J467" i="2"/>
  <c r="J475" i="2"/>
  <c r="M415" i="2"/>
  <c r="N415" i="2" s="1"/>
  <c r="L415" i="2"/>
  <c r="L405" i="2"/>
  <c r="M405" i="2"/>
  <c r="N405" i="2" s="1"/>
  <c r="L413" i="2"/>
  <c r="M413" i="2"/>
  <c r="N413" i="2" s="1"/>
  <c r="L421" i="2"/>
  <c r="M421" i="2"/>
  <c r="N421" i="2" s="1"/>
  <c r="M283" i="2"/>
  <c r="N283" i="2" s="1"/>
  <c r="L283" i="2"/>
  <c r="M476" i="2"/>
  <c r="N476" i="2" s="1"/>
  <c r="L476" i="2"/>
  <c r="M481" i="2"/>
  <c r="N481" i="2" s="1"/>
  <c r="L481" i="2"/>
  <c r="M473" i="2"/>
  <c r="N473" i="2" s="1"/>
  <c r="L473" i="2"/>
  <c r="M465" i="2"/>
  <c r="N465" i="2" s="1"/>
  <c r="L465" i="2"/>
  <c r="M457" i="2"/>
  <c r="N457" i="2" s="1"/>
  <c r="L457" i="2"/>
  <c r="M449" i="2"/>
  <c r="N449" i="2" s="1"/>
  <c r="L449" i="2"/>
  <c r="L479" i="2"/>
  <c r="M479" i="2"/>
  <c r="N479" i="2" s="1"/>
  <c r="M458" i="2"/>
  <c r="N458" i="2" s="1"/>
  <c r="L458" i="2"/>
  <c r="L447" i="2"/>
  <c r="M447" i="2"/>
  <c r="N447" i="2" s="1"/>
  <c r="M438" i="2"/>
  <c r="N438" i="2" s="1"/>
  <c r="L438" i="2"/>
  <c r="L432" i="2"/>
  <c r="M432" i="2"/>
  <c r="N432" i="2" s="1"/>
  <c r="M427" i="2"/>
  <c r="N427" i="2" s="1"/>
  <c r="L427" i="2"/>
  <c r="M470" i="2"/>
  <c r="N470" i="2" s="1"/>
  <c r="M422" i="2"/>
  <c r="N422" i="2" s="1"/>
  <c r="L422" i="2"/>
  <c r="M411" i="2"/>
  <c r="N411" i="2" s="1"/>
  <c r="L411" i="2"/>
  <c r="M385" i="2"/>
  <c r="N385" i="2" s="1"/>
  <c r="L385" i="2"/>
  <c r="M420" i="2"/>
  <c r="N420" i="2" s="1"/>
  <c r="L420" i="2"/>
  <c r="M404" i="2"/>
  <c r="N404" i="2" s="1"/>
  <c r="L404" i="2"/>
  <c r="M478" i="2"/>
  <c r="N478" i="2" s="1"/>
  <c r="M446" i="2"/>
  <c r="N446" i="2" s="1"/>
  <c r="M418" i="2"/>
  <c r="N418" i="2" s="1"/>
  <c r="L418" i="2"/>
  <c r="M407" i="2"/>
  <c r="N407" i="2" s="1"/>
  <c r="L407" i="2"/>
  <c r="M391" i="2"/>
  <c r="N391" i="2" s="1"/>
  <c r="L391" i="2"/>
  <c r="M426" i="2"/>
  <c r="N426" i="2" s="1"/>
  <c r="L426" i="2"/>
  <c r="L386" i="2"/>
  <c r="M386" i="2"/>
  <c r="N386" i="2" s="1"/>
  <c r="M371" i="2"/>
  <c r="N371" i="2" s="1"/>
  <c r="J371" i="2"/>
  <c r="M363" i="2"/>
  <c r="N363" i="2" s="1"/>
  <c r="J363" i="2"/>
  <c r="M355" i="2"/>
  <c r="N355" i="2" s="1"/>
  <c r="J355" i="2"/>
  <c r="J347" i="2"/>
  <c r="M347" i="2"/>
  <c r="N347" i="2" s="1"/>
  <c r="M339" i="2"/>
  <c r="N339" i="2" s="1"/>
  <c r="J339" i="2"/>
  <c r="M331" i="2"/>
  <c r="N331" i="2" s="1"/>
  <c r="J331" i="2"/>
  <c r="M326" i="2"/>
  <c r="N326" i="2" s="1"/>
  <c r="L326" i="2"/>
  <c r="M342" i="2"/>
  <c r="N342" i="2" s="1"/>
  <c r="L342" i="2"/>
  <c r="M358" i="2"/>
  <c r="N358" i="2" s="1"/>
  <c r="L358" i="2"/>
  <c r="M460" i="2"/>
  <c r="N460" i="2" s="1"/>
  <c r="L460" i="2"/>
  <c r="M452" i="2"/>
  <c r="N452" i="2" s="1"/>
  <c r="L452" i="2"/>
  <c r="L455" i="2"/>
  <c r="M455" i="2"/>
  <c r="N455" i="2" s="1"/>
  <c r="M433" i="2"/>
  <c r="N433" i="2" s="1"/>
  <c r="L433" i="2"/>
  <c r="M477" i="2"/>
  <c r="N477" i="2" s="1"/>
  <c r="L477" i="2"/>
  <c r="M469" i="2"/>
  <c r="N469" i="2" s="1"/>
  <c r="L469" i="2"/>
  <c r="M461" i="2"/>
  <c r="N461" i="2" s="1"/>
  <c r="L461" i="2"/>
  <c r="M453" i="2"/>
  <c r="N453" i="2" s="1"/>
  <c r="L453" i="2"/>
  <c r="M445" i="2"/>
  <c r="N445" i="2" s="1"/>
  <c r="L445" i="2"/>
  <c r="L436" i="2"/>
  <c r="M436" i="2"/>
  <c r="N436" i="2" s="1"/>
  <c r="M442" i="2"/>
  <c r="N442" i="2" s="1"/>
  <c r="L442" i="2"/>
  <c r="M414" i="2"/>
  <c r="N414" i="2" s="1"/>
  <c r="L414" i="2"/>
  <c r="M403" i="2"/>
  <c r="N403" i="2" s="1"/>
  <c r="L403" i="2"/>
  <c r="L389" i="2"/>
  <c r="M389" i="2"/>
  <c r="N389" i="2" s="1"/>
  <c r="M410" i="2"/>
  <c r="N410" i="2" s="1"/>
  <c r="L410" i="2"/>
  <c r="M430" i="2"/>
  <c r="N430" i="2" s="1"/>
  <c r="L430" i="2"/>
  <c r="L409" i="2"/>
  <c r="M409" i="2"/>
  <c r="N409" i="2" s="1"/>
  <c r="L417" i="2"/>
  <c r="M417" i="2"/>
  <c r="N417" i="2" s="1"/>
  <c r="M425" i="2"/>
  <c r="N425" i="2" s="1"/>
  <c r="L425" i="2"/>
  <c r="M369" i="2"/>
  <c r="N369" i="2" s="1"/>
  <c r="L369" i="2"/>
  <c r="M361" i="2"/>
  <c r="N361" i="2" s="1"/>
  <c r="L361" i="2"/>
  <c r="M353" i="2"/>
  <c r="N353" i="2" s="1"/>
  <c r="L353" i="2"/>
  <c r="M345" i="2"/>
  <c r="N345" i="2" s="1"/>
  <c r="L345" i="2"/>
  <c r="M337" i="2"/>
  <c r="N337" i="2" s="1"/>
  <c r="L337" i="2"/>
  <c r="M329" i="2"/>
  <c r="N329" i="2" s="1"/>
  <c r="L329" i="2"/>
  <c r="M330" i="2"/>
  <c r="N330" i="2" s="1"/>
  <c r="L330" i="2"/>
  <c r="M346" i="2"/>
  <c r="N346" i="2" s="1"/>
  <c r="L346" i="2"/>
  <c r="M362" i="2"/>
  <c r="N362" i="2" s="1"/>
  <c r="L362" i="2"/>
  <c r="M307" i="2"/>
  <c r="N307" i="2" s="1"/>
  <c r="J307" i="2"/>
  <c r="M306" i="2"/>
  <c r="N306" i="2" s="1"/>
  <c r="L306" i="2"/>
  <c r="M322" i="2"/>
  <c r="N322" i="2" s="1"/>
  <c r="L322" i="2"/>
  <c r="M416" i="2"/>
  <c r="N416" i="2" s="1"/>
  <c r="L416" i="2"/>
  <c r="M338" i="2"/>
  <c r="N338" i="2" s="1"/>
  <c r="L338" i="2"/>
  <c r="M354" i="2"/>
  <c r="N354" i="2" s="1"/>
  <c r="L354" i="2"/>
  <c r="M370" i="2"/>
  <c r="N370" i="2" s="1"/>
  <c r="L370" i="2"/>
  <c r="M316" i="2"/>
  <c r="N316" i="2" s="1"/>
  <c r="L316" i="2"/>
  <c r="M291" i="2"/>
  <c r="N291" i="2" s="1"/>
  <c r="L291" i="2"/>
  <c r="M285" i="2"/>
  <c r="N285" i="2" s="1"/>
  <c r="L285" i="2"/>
  <c r="M310" i="2"/>
  <c r="N310" i="2" s="1"/>
  <c r="L310" i="2"/>
  <c r="J315" i="2"/>
  <c r="J323" i="2"/>
  <c r="M387" i="2"/>
  <c r="N387" i="2" s="1"/>
  <c r="L387" i="2"/>
  <c r="L311" i="2"/>
  <c r="M311" i="2"/>
  <c r="N311" i="2" s="1"/>
  <c r="M320" i="2"/>
  <c r="N320" i="2" s="1"/>
  <c r="L320" i="2"/>
  <c r="M309" i="2"/>
  <c r="N309" i="2" s="1"/>
  <c r="L309" i="2"/>
  <c r="M295" i="2"/>
  <c r="N295" i="2" s="1"/>
  <c r="L295" i="2"/>
  <c r="M289" i="2"/>
  <c r="N289" i="2" s="1"/>
  <c r="L289" i="2"/>
  <c r="M263" i="2"/>
  <c r="N263" i="2" s="1"/>
  <c r="L263" i="2"/>
  <c r="M255" i="2"/>
  <c r="N255" i="2" s="1"/>
  <c r="L255" i="2"/>
  <c r="M247" i="2"/>
  <c r="N247" i="2" s="1"/>
  <c r="L247" i="2"/>
  <c r="L241" i="2"/>
  <c r="M241" i="2"/>
  <c r="N241" i="2" s="1"/>
  <c r="L236" i="2"/>
  <c r="M236" i="2"/>
  <c r="N236" i="2" s="1"/>
  <c r="M227" i="2"/>
  <c r="N227" i="2" s="1"/>
  <c r="L227" i="2"/>
  <c r="M373" i="2"/>
  <c r="N373" i="2" s="1"/>
  <c r="M264" i="2"/>
  <c r="N264" i="2" s="1"/>
  <c r="L264" i="2"/>
  <c r="M248" i="2"/>
  <c r="N248" i="2" s="1"/>
  <c r="L248" i="2"/>
  <c r="L232" i="2"/>
  <c r="M232" i="2"/>
  <c r="N232" i="2" s="1"/>
  <c r="L224" i="2"/>
  <c r="M224" i="2"/>
  <c r="N224" i="2" s="1"/>
  <c r="L393" i="2"/>
  <c r="M393" i="2"/>
  <c r="N393" i="2" s="1"/>
  <c r="L401" i="2"/>
  <c r="M401" i="2"/>
  <c r="N401" i="2" s="1"/>
  <c r="M286" i="2"/>
  <c r="N286" i="2" s="1"/>
  <c r="L286" i="2"/>
  <c r="M254" i="2"/>
  <c r="N254" i="2" s="1"/>
  <c r="L254" i="2"/>
  <c r="M231" i="2"/>
  <c r="N231" i="2" s="1"/>
  <c r="L231" i="2"/>
  <c r="L257" i="2"/>
  <c r="M257" i="2"/>
  <c r="N257" i="2" s="1"/>
  <c r="M230" i="2"/>
  <c r="N230" i="2" s="1"/>
  <c r="L230" i="2"/>
  <c r="M222" i="2"/>
  <c r="N222" i="2" s="1"/>
  <c r="L222" i="2"/>
  <c r="M214" i="2"/>
  <c r="N214" i="2" s="1"/>
  <c r="L214" i="2"/>
  <c r="M201" i="2"/>
  <c r="N201" i="2" s="1"/>
  <c r="L201" i="2"/>
  <c r="M156" i="2"/>
  <c r="N156" i="2" s="1"/>
  <c r="L156" i="2"/>
  <c r="L153" i="2"/>
  <c r="M153" i="2"/>
  <c r="N153" i="2" s="1"/>
  <c r="M150" i="2"/>
  <c r="N150" i="2" s="1"/>
  <c r="L150" i="2"/>
  <c r="M148" i="2"/>
  <c r="N148" i="2" s="1"/>
  <c r="L148" i="2"/>
  <c r="L145" i="2"/>
  <c r="M145" i="2"/>
  <c r="N145" i="2" s="1"/>
  <c r="M142" i="2"/>
  <c r="N142" i="2" s="1"/>
  <c r="L142" i="2"/>
  <c r="M140" i="2"/>
  <c r="N140" i="2" s="1"/>
  <c r="L140" i="2"/>
  <c r="L132" i="2"/>
  <c r="M132" i="2"/>
  <c r="N132" i="2" s="1"/>
  <c r="M116" i="2"/>
  <c r="N116" i="2" s="1"/>
  <c r="L116" i="2"/>
  <c r="M203" i="2"/>
  <c r="N203" i="2" s="1"/>
  <c r="L203" i="2"/>
  <c r="L194" i="2"/>
  <c r="M194" i="2"/>
  <c r="N194" i="2" s="1"/>
  <c r="L186" i="2"/>
  <c r="M186" i="2"/>
  <c r="N186" i="2" s="1"/>
  <c r="L178" i="2"/>
  <c r="M178" i="2"/>
  <c r="N178" i="2" s="1"/>
  <c r="L170" i="2"/>
  <c r="M170" i="2"/>
  <c r="N170" i="2" s="1"/>
  <c r="M202" i="2"/>
  <c r="N202" i="2" s="1"/>
  <c r="L202" i="2"/>
  <c r="M210" i="2"/>
  <c r="N210" i="2" s="1"/>
  <c r="L210" i="2"/>
  <c r="M167" i="2"/>
  <c r="N167" i="2" s="1"/>
  <c r="L167" i="2"/>
  <c r="M134" i="2"/>
  <c r="N134" i="2" s="1"/>
  <c r="L134" i="2"/>
  <c r="M114" i="2"/>
  <c r="N114" i="2" s="1"/>
  <c r="L114" i="2"/>
  <c r="M86" i="2"/>
  <c r="N86" i="2" s="1"/>
  <c r="L86" i="2"/>
  <c r="L13" i="2"/>
  <c r="M13" i="2"/>
  <c r="N13" i="2" s="1"/>
  <c r="L99" i="2"/>
  <c r="M99" i="2"/>
  <c r="N99" i="2" s="1"/>
  <c r="M93" i="2"/>
  <c r="N93" i="2" s="1"/>
  <c r="L93" i="2"/>
  <c r="J80" i="2"/>
  <c r="L45" i="2"/>
  <c r="M45" i="2"/>
  <c r="N45" i="2" s="1"/>
  <c r="L37" i="2"/>
  <c r="M37" i="2"/>
  <c r="N37" i="2" s="1"/>
  <c r="L29" i="2"/>
  <c r="M29" i="2"/>
  <c r="N29" i="2" s="1"/>
  <c r="L21" i="2"/>
  <c r="M21" i="2"/>
  <c r="N21" i="2" s="1"/>
  <c r="M126" i="2"/>
  <c r="N126" i="2" s="1"/>
  <c r="L126" i="2"/>
  <c r="M115" i="2"/>
  <c r="N115" i="2" s="1"/>
  <c r="L115" i="2"/>
  <c r="M127" i="2"/>
  <c r="N127" i="2" s="1"/>
  <c r="L127" i="2"/>
  <c r="M87" i="2"/>
  <c r="N87" i="2" s="1"/>
  <c r="L87" i="2"/>
  <c r="M81" i="2"/>
  <c r="N81" i="2" s="1"/>
  <c r="L81" i="2"/>
  <c r="M48" i="2"/>
  <c r="N48" i="2" s="1"/>
  <c r="M40" i="2"/>
  <c r="N40" i="2" s="1"/>
  <c r="M32" i="2"/>
  <c r="N32" i="2" s="1"/>
  <c r="M24" i="2"/>
  <c r="N24" i="2" s="1"/>
  <c r="M16" i="2"/>
  <c r="N16" i="2" s="1"/>
  <c r="M308" i="2"/>
  <c r="N308" i="2" s="1"/>
  <c r="L308" i="2"/>
  <c r="M304" i="2"/>
  <c r="N304" i="2" s="1"/>
  <c r="L304" i="2"/>
  <c r="M299" i="2"/>
  <c r="N299" i="2" s="1"/>
  <c r="L299" i="2"/>
  <c r="M293" i="2"/>
  <c r="N293" i="2" s="1"/>
  <c r="L293" i="2"/>
  <c r="M314" i="2"/>
  <c r="N314" i="2" s="1"/>
  <c r="L314" i="2"/>
  <c r="L359" i="2"/>
  <c r="M359" i="2"/>
  <c r="N359" i="2" s="1"/>
  <c r="L343" i="2"/>
  <c r="M343" i="2"/>
  <c r="N343" i="2" s="1"/>
  <c r="L303" i="2"/>
  <c r="M303" i="2"/>
  <c r="N303" i="2" s="1"/>
  <c r="L298" i="2"/>
  <c r="M298" i="2"/>
  <c r="N298" i="2" s="1"/>
  <c r="L282" i="2"/>
  <c r="M282" i="2"/>
  <c r="N282" i="2" s="1"/>
  <c r="M424" i="2"/>
  <c r="N424" i="2" s="1"/>
  <c r="L424" i="2"/>
  <c r="M312" i="2"/>
  <c r="N312" i="2" s="1"/>
  <c r="L312" i="2"/>
  <c r="M297" i="2"/>
  <c r="N297" i="2" s="1"/>
  <c r="L297" i="2"/>
  <c r="M281" i="2"/>
  <c r="N281" i="2" s="1"/>
  <c r="L281" i="2"/>
  <c r="M258" i="2"/>
  <c r="N258" i="2" s="1"/>
  <c r="L258" i="2"/>
  <c r="M250" i="2"/>
  <c r="N250" i="2" s="1"/>
  <c r="L250" i="2"/>
  <c r="L245" i="2"/>
  <c r="M245" i="2"/>
  <c r="N245" i="2" s="1"/>
  <c r="L240" i="2"/>
  <c r="M240" i="2"/>
  <c r="N240" i="2" s="1"/>
  <c r="M235" i="2"/>
  <c r="N235" i="2" s="1"/>
  <c r="L235" i="2"/>
  <c r="L261" i="2"/>
  <c r="M261" i="2"/>
  <c r="N261" i="2" s="1"/>
  <c r="L216" i="2"/>
  <c r="M216" i="2"/>
  <c r="N216" i="2" s="1"/>
  <c r="M384" i="2"/>
  <c r="N384" i="2" s="1"/>
  <c r="L384" i="2"/>
  <c r="L395" i="2"/>
  <c r="M395" i="2"/>
  <c r="N395" i="2" s="1"/>
  <c r="L284" i="2"/>
  <c r="M284" i="2"/>
  <c r="N284" i="2" s="1"/>
  <c r="M262" i="2"/>
  <c r="N262" i="2" s="1"/>
  <c r="L262" i="2"/>
  <c r="L217" i="2"/>
  <c r="M217" i="2"/>
  <c r="N217" i="2" s="1"/>
  <c r="M280" i="2"/>
  <c r="N280" i="2" s="1"/>
  <c r="M252" i="2"/>
  <c r="N252" i="2" s="1"/>
  <c r="L252" i="2"/>
  <c r="M242" i="2"/>
  <c r="N242" i="2" s="1"/>
  <c r="L242" i="2"/>
  <c r="M234" i="2"/>
  <c r="N234" i="2" s="1"/>
  <c r="L234" i="2"/>
  <c r="M229" i="2"/>
  <c r="N229" i="2" s="1"/>
  <c r="L213" i="2"/>
  <c r="M213" i="2"/>
  <c r="N213" i="2" s="1"/>
  <c r="L155" i="2"/>
  <c r="M155" i="2"/>
  <c r="N155" i="2" s="1"/>
  <c r="L147" i="2"/>
  <c r="M147" i="2"/>
  <c r="N147" i="2" s="1"/>
  <c r="L139" i="2"/>
  <c r="M139" i="2"/>
  <c r="N139" i="2" s="1"/>
  <c r="L128" i="2"/>
  <c r="M128" i="2"/>
  <c r="N128" i="2" s="1"/>
  <c r="M112" i="2"/>
  <c r="N112" i="2" s="1"/>
  <c r="L112" i="2"/>
  <c r="M137" i="2"/>
  <c r="N137" i="2" s="1"/>
  <c r="L137" i="2"/>
  <c r="L196" i="2"/>
  <c r="M196" i="2"/>
  <c r="N196" i="2" s="1"/>
  <c r="M193" i="2"/>
  <c r="N193" i="2" s="1"/>
  <c r="L193" i="2"/>
  <c r="M191" i="2"/>
  <c r="N191" i="2" s="1"/>
  <c r="L191" i="2"/>
  <c r="L188" i="2"/>
  <c r="M188" i="2"/>
  <c r="N188" i="2" s="1"/>
  <c r="M185" i="2"/>
  <c r="N185" i="2" s="1"/>
  <c r="L185" i="2"/>
  <c r="M183" i="2"/>
  <c r="N183" i="2" s="1"/>
  <c r="L183" i="2"/>
  <c r="L180" i="2"/>
  <c r="M180" i="2"/>
  <c r="N180" i="2" s="1"/>
  <c r="M177" i="2"/>
  <c r="N177" i="2" s="1"/>
  <c r="L177" i="2"/>
  <c r="M175" i="2"/>
  <c r="N175" i="2" s="1"/>
  <c r="L175" i="2"/>
  <c r="L172" i="2"/>
  <c r="M172" i="2"/>
  <c r="N172" i="2" s="1"/>
  <c r="M169" i="2"/>
  <c r="N169" i="2" s="1"/>
  <c r="L169" i="2"/>
  <c r="L204" i="2"/>
  <c r="M204" i="2"/>
  <c r="N204" i="2" s="1"/>
  <c r="M105" i="2"/>
  <c r="N105" i="2" s="1"/>
  <c r="L105" i="2"/>
  <c r="M102" i="2"/>
  <c r="N102" i="2" s="1"/>
  <c r="L102" i="2"/>
  <c r="M78" i="2"/>
  <c r="N78" i="2" s="1"/>
  <c r="L78" i="2"/>
  <c r="M133" i="2"/>
  <c r="N133" i="2" s="1"/>
  <c r="L133" i="2"/>
  <c r="M101" i="2"/>
  <c r="N101" i="2" s="1"/>
  <c r="L101" i="2"/>
  <c r="L75" i="2"/>
  <c r="M75" i="2"/>
  <c r="N75" i="2" s="1"/>
  <c r="L69" i="2"/>
  <c r="M69" i="2"/>
  <c r="N69" i="2" s="1"/>
  <c r="L65" i="2"/>
  <c r="M65" i="2"/>
  <c r="N65" i="2" s="1"/>
  <c r="L61" i="2"/>
  <c r="M61" i="2"/>
  <c r="N61" i="2" s="1"/>
  <c r="M118" i="2"/>
  <c r="N118" i="2" s="1"/>
  <c r="L118" i="2"/>
  <c r="M98" i="2"/>
  <c r="N98" i="2" s="1"/>
  <c r="L98" i="2"/>
  <c r="L92" i="2"/>
  <c r="M92" i="2"/>
  <c r="N92" i="2" s="1"/>
  <c r="M82" i="2"/>
  <c r="N82" i="2" s="1"/>
  <c r="L82" i="2"/>
  <c r="L76" i="2"/>
  <c r="M76" i="2"/>
  <c r="N76" i="2" s="1"/>
  <c r="J100" i="2"/>
  <c r="M95" i="2"/>
  <c r="N95" i="2" s="1"/>
  <c r="L95" i="2"/>
  <c r="M89" i="2"/>
  <c r="N89" i="2" s="1"/>
  <c r="L89" i="2"/>
  <c r="M71" i="2"/>
  <c r="N71" i="2" s="1"/>
  <c r="L71" i="2"/>
  <c r="M67" i="2"/>
  <c r="N67" i="2" s="1"/>
  <c r="L67" i="2"/>
  <c r="M63" i="2"/>
  <c r="N63" i="2" s="1"/>
  <c r="L63" i="2"/>
  <c r="M59" i="2"/>
  <c r="N59" i="2" s="1"/>
  <c r="L59" i="2"/>
  <c r="M35" i="2"/>
  <c r="N35" i="2" s="1"/>
  <c r="L35" i="2"/>
  <c r="M27" i="2"/>
  <c r="N27" i="2" s="1"/>
  <c r="L27" i="2"/>
  <c r="M19" i="2"/>
  <c r="N19" i="2" s="1"/>
  <c r="L19" i="2"/>
  <c r="M11" i="2"/>
  <c r="N11" i="2" s="1"/>
  <c r="L11" i="2"/>
  <c r="M321" i="2"/>
  <c r="N321" i="2" s="1"/>
  <c r="L321" i="2"/>
  <c r="M302" i="2"/>
  <c r="N302" i="2" s="1"/>
  <c r="L302" i="2"/>
  <c r="M318" i="2"/>
  <c r="N318" i="2" s="1"/>
  <c r="L318" i="2"/>
  <c r="L319" i="2"/>
  <c r="M319" i="2"/>
  <c r="N319" i="2" s="1"/>
  <c r="M301" i="2"/>
  <c r="N301" i="2" s="1"/>
  <c r="L301" i="2"/>
  <c r="M408" i="2"/>
  <c r="N408" i="2" s="1"/>
  <c r="L408" i="2"/>
  <c r="M400" i="2"/>
  <c r="N400" i="2" s="1"/>
  <c r="L400" i="2"/>
  <c r="M396" i="2"/>
  <c r="N396" i="2" s="1"/>
  <c r="L396" i="2"/>
  <c r="M365" i="2"/>
  <c r="N365" i="2" s="1"/>
  <c r="L365" i="2"/>
  <c r="M357" i="2"/>
  <c r="N357" i="2" s="1"/>
  <c r="L357" i="2"/>
  <c r="M349" i="2"/>
  <c r="N349" i="2" s="1"/>
  <c r="L349" i="2"/>
  <c r="M341" i="2"/>
  <c r="N341" i="2" s="1"/>
  <c r="L341" i="2"/>
  <c r="M333" i="2"/>
  <c r="N333" i="2" s="1"/>
  <c r="L333" i="2"/>
  <c r="M294" i="2"/>
  <c r="N294" i="2" s="1"/>
  <c r="L294" i="2"/>
  <c r="L244" i="2"/>
  <c r="M244" i="2"/>
  <c r="N244" i="2" s="1"/>
  <c r="M239" i="2"/>
  <c r="N239" i="2" s="1"/>
  <c r="L239" i="2"/>
  <c r="L233" i="2"/>
  <c r="M233" i="2"/>
  <c r="N233" i="2" s="1"/>
  <c r="M219" i="2"/>
  <c r="N219" i="2" s="1"/>
  <c r="L219" i="2"/>
  <c r="M256" i="2"/>
  <c r="N256" i="2" s="1"/>
  <c r="L256" i="2"/>
  <c r="M226" i="2"/>
  <c r="N226" i="2" s="1"/>
  <c r="L226" i="2"/>
  <c r="M218" i="2"/>
  <c r="N218" i="2" s="1"/>
  <c r="L218" i="2"/>
  <c r="L397" i="2"/>
  <c r="M397" i="2"/>
  <c r="N397" i="2" s="1"/>
  <c r="M383" i="2"/>
  <c r="N383" i="2" s="1"/>
  <c r="L383" i="2"/>
  <c r="L300" i="2"/>
  <c r="M300" i="2"/>
  <c r="N300" i="2" s="1"/>
  <c r="M277" i="2"/>
  <c r="N277" i="2" s="1"/>
  <c r="L277" i="2"/>
  <c r="L225" i="2"/>
  <c r="M225" i="2"/>
  <c r="N225" i="2" s="1"/>
  <c r="L265" i="2"/>
  <c r="M265" i="2"/>
  <c r="N265" i="2" s="1"/>
  <c r="L249" i="2"/>
  <c r="M249" i="2"/>
  <c r="N249" i="2" s="1"/>
  <c r="M228" i="2"/>
  <c r="N228" i="2" s="1"/>
  <c r="L228" i="2"/>
  <c r="M220" i="2"/>
  <c r="N220" i="2" s="1"/>
  <c r="L220" i="2"/>
  <c r="M199" i="2"/>
  <c r="N199" i="2" s="1"/>
  <c r="L199" i="2"/>
  <c r="M154" i="2"/>
  <c r="N154" i="2" s="1"/>
  <c r="L154" i="2"/>
  <c r="M152" i="2"/>
  <c r="N152" i="2" s="1"/>
  <c r="L152" i="2"/>
  <c r="L149" i="2"/>
  <c r="M149" i="2"/>
  <c r="N149" i="2" s="1"/>
  <c r="M146" i="2"/>
  <c r="N146" i="2" s="1"/>
  <c r="L146" i="2"/>
  <c r="M144" i="2"/>
  <c r="N144" i="2" s="1"/>
  <c r="L144" i="2"/>
  <c r="L141" i="2"/>
  <c r="M141" i="2"/>
  <c r="N141" i="2" s="1"/>
  <c r="M138" i="2"/>
  <c r="N138" i="2" s="1"/>
  <c r="L138" i="2"/>
  <c r="M124" i="2"/>
  <c r="N124" i="2" s="1"/>
  <c r="L124" i="2"/>
  <c r="M211" i="2"/>
  <c r="N211" i="2" s="1"/>
  <c r="L211" i="2"/>
  <c r="L109" i="2"/>
  <c r="M109" i="2"/>
  <c r="N109" i="2" s="1"/>
  <c r="L190" i="2"/>
  <c r="M190" i="2"/>
  <c r="N190" i="2" s="1"/>
  <c r="L182" i="2"/>
  <c r="M182" i="2"/>
  <c r="N182" i="2" s="1"/>
  <c r="L174" i="2"/>
  <c r="M174" i="2"/>
  <c r="N174" i="2" s="1"/>
  <c r="M206" i="2"/>
  <c r="N206" i="2" s="1"/>
  <c r="L206" i="2"/>
  <c r="M136" i="2"/>
  <c r="N136" i="2" s="1"/>
  <c r="L136" i="2"/>
  <c r="M130" i="2"/>
  <c r="N130" i="2" s="1"/>
  <c r="L130" i="2"/>
  <c r="M119" i="2"/>
  <c r="N119" i="2" s="1"/>
  <c r="L119" i="2"/>
  <c r="M129" i="2"/>
  <c r="N129" i="2" s="1"/>
  <c r="L129" i="2"/>
  <c r="L117" i="2"/>
  <c r="M117" i="2"/>
  <c r="N117" i="2" s="1"/>
  <c r="L83" i="2"/>
  <c r="M83" i="2"/>
  <c r="N83" i="2" s="1"/>
  <c r="M77" i="2"/>
  <c r="N77" i="2" s="1"/>
  <c r="L77" i="2"/>
  <c r="L41" i="2"/>
  <c r="M41" i="2"/>
  <c r="N41" i="2" s="1"/>
  <c r="L33" i="2"/>
  <c r="M33" i="2"/>
  <c r="N33" i="2" s="1"/>
  <c r="L25" i="2"/>
  <c r="M25" i="2"/>
  <c r="N25" i="2" s="1"/>
  <c r="M110" i="2"/>
  <c r="N110" i="2" s="1"/>
  <c r="L110" i="2"/>
  <c r="M131" i="2"/>
  <c r="N131" i="2" s="1"/>
  <c r="L131" i="2"/>
  <c r="M70" i="2"/>
  <c r="N70" i="2" s="1"/>
  <c r="L70" i="2"/>
  <c r="M66" i="2"/>
  <c r="N66" i="2" s="1"/>
  <c r="L66" i="2"/>
  <c r="M62" i="2"/>
  <c r="N62" i="2" s="1"/>
  <c r="L62" i="2"/>
  <c r="M58" i="2"/>
  <c r="N58" i="2" s="1"/>
  <c r="L58" i="2"/>
  <c r="M106" i="2"/>
  <c r="N106" i="2" s="1"/>
  <c r="L106" i="2"/>
  <c r="J157" i="2"/>
  <c r="L113" i="2"/>
  <c r="M113" i="2"/>
  <c r="N113" i="2" s="1"/>
  <c r="M97" i="2"/>
  <c r="N97" i="2" s="1"/>
  <c r="L97" i="2"/>
  <c r="M44" i="2"/>
  <c r="N44" i="2" s="1"/>
  <c r="M36" i="2"/>
  <c r="N36" i="2" s="1"/>
  <c r="M28" i="2"/>
  <c r="N28" i="2" s="1"/>
  <c r="M20" i="2"/>
  <c r="N20" i="2" s="1"/>
  <c r="M12" i="2"/>
  <c r="N12" i="2" s="1"/>
  <c r="M60" i="2"/>
  <c r="N60" i="2" s="1"/>
  <c r="L367" i="2"/>
  <c r="M367" i="2"/>
  <c r="N367" i="2" s="1"/>
  <c r="L351" i="2"/>
  <c r="M351" i="2"/>
  <c r="N351" i="2" s="1"/>
  <c r="L335" i="2"/>
  <c r="M335" i="2"/>
  <c r="N335" i="2" s="1"/>
  <c r="L290" i="2"/>
  <c r="M290" i="2"/>
  <c r="N290" i="2" s="1"/>
  <c r="M402" i="2"/>
  <c r="N402" i="2" s="1"/>
  <c r="L402" i="2"/>
  <c r="M398" i="2"/>
  <c r="N398" i="2" s="1"/>
  <c r="L398" i="2"/>
  <c r="M394" i="2"/>
  <c r="N394" i="2" s="1"/>
  <c r="L394" i="2"/>
  <c r="M368" i="2"/>
  <c r="N368" i="2" s="1"/>
  <c r="L368" i="2"/>
  <c r="M360" i="2"/>
  <c r="N360" i="2" s="1"/>
  <c r="L360" i="2"/>
  <c r="M352" i="2"/>
  <c r="N352" i="2" s="1"/>
  <c r="L352" i="2"/>
  <c r="M344" i="2"/>
  <c r="N344" i="2" s="1"/>
  <c r="L344" i="2"/>
  <c r="M336" i="2"/>
  <c r="N336" i="2" s="1"/>
  <c r="L336" i="2"/>
  <c r="M328" i="2"/>
  <c r="N328" i="2" s="1"/>
  <c r="L328" i="2"/>
  <c r="M317" i="2"/>
  <c r="N317" i="2" s="1"/>
  <c r="L317" i="2"/>
  <c r="M287" i="2"/>
  <c r="N287" i="2" s="1"/>
  <c r="L287" i="2"/>
  <c r="L292" i="2"/>
  <c r="M292" i="2"/>
  <c r="N292" i="2" s="1"/>
  <c r="M243" i="2"/>
  <c r="N243" i="2" s="1"/>
  <c r="L243" i="2"/>
  <c r="L237" i="2"/>
  <c r="M237" i="2"/>
  <c r="N237" i="2" s="1"/>
  <c r="L253" i="2"/>
  <c r="M253" i="2"/>
  <c r="N253" i="2" s="1"/>
  <c r="L399" i="2"/>
  <c r="M399" i="2"/>
  <c r="N399" i="2" s="1"/>
  <c r="M259" i="2"/>
  <c r="N259" i="2" s="1"/>
  <c r="L259" i="2"/>
  <c r="M251" i="2"/>
  <c r="N251" i="2" s="1"/>
  <c r="L251" i="2"/>
  <c r="M223" i="2"/>
  <c r="N223" i="2" s="1"/>
  <c r="L223" i="2"/>
  <c r="M215" i="2"/>
  <c r="N215" i="2" s="1"/>
  <c r="L215" i="2"/>
  <c r="M209" i="2"/>
  <c r="N209" i="2" s="1"/>
  <c r="L209" i="2"/>
  <c r="M205" i="2"/>
  <c r="N205" i="2" s="1"/>
  <c r="L205" i="2"/>
  <c r="M260" i="2"/>
  <c r="N260" i="2" s="1"/>
  <c r="L260" i="2"/>
  <c r="M246" i="2"/>
  <c r="N246" i="2" s="1"/>
  <c r="L246" i="2"/>
  <c r="M238" i="2"/>
  <c r="N238" i="2" s="1"/>
  <c r="L238" i="2"/>
  <c r="M212" i="2"/>
  <c r="N212" i="2" s="1"/>
  <c r="L212" i="2"/>
  <c r="M198" i="2"/>
  <c r="N198" i="2" s="1"/>
  <c r="L198" i="2"/>
  <c r="L151" i="2"/>
  <c r="M151" i="2"/>
  <c r="N151" i="2" s="1"/>
  <c r="L143" i="2"/>
  <c r="M143" i="2"/>
  <c r="N143" i="2" s="1"/>
  <c r="M120" i="2"/>
  <c r="N120" i="2" s="1"/>
  <c r="L120" i="2"/>
  <c r="M207" i="2"/>
  <c r="N207" i="2" s="1"/>
  <c r="L207" i="2"/>
  <c r="M197" i="2"/>
  <c r="N197" i="2" s="1"/>
  <c r="L197" i="2"/>
  <c r="M195" i="2"/>
  <c r="N195" i="2" s="1"/>
  <c r="L195" i="2"/>
  <c r="L192" i="2"/>
  <c r="M192" i="2"/>
  <c r="N192" i="2" s="1"/>
  <c r="M189" i="2"/>
  <c r="N189" i="2" s="1"/>
  <c r="L189" i="2"/>
  <c r="M187" i="2"/>
  <c r="N187" i="2" s="1"/>
  <c r="L187" i="2"/>
  <c r="L184" i="2"/>
  <c r="M184" i="2"/>
  <c r="N184" i="2" s="1"/>
  <c r="M181" i="2"/>
  <c r="N181" i="2" s="1"/>
  <c r="L181" i="2"/>
  <c r="M179" i="2"/>
  <c r="N179" i="2" s="1"/>
  <c r="L179" i="2"/>
  <c r="L176" i="2"/>
  <c r="M176" i="2"/>
  <c r="N176" i="2" s="1"/>
  <c r="M173" i="2"/>
  <c r="N173" i="2" s="1"/>
  <c r="L173" i="2"/>
  <c r="M171" i="2"/>
  <c r="N171" i="2" s="1"/>
  <c r="L171" i="2"/>
  <c r="L168" i="2"/>
  <c r="M168" i="2"/>
  <c r="N168" i="2" s="1"/>
  <c r="L200" i="2"/>
  <c r="M200" i="2"/>
  <c r="N200" i="2" s="1"/>
  <c r="L208" i="2"/>
  <c r="M208" i="2"/>
  <c r="N208" i="2" s="1"/>
  <c r="M122" i="2"/>
  <c r="N122" i="2" s="1"/>
  <c r="L122" i="2"/>
  <c r="M94" i="2"/>
  <c r="N94" i="2" s="1"/>
  <c r="L94" i="2"/>
  <c r="L17" i="2"/>
  <c r="M17" i="2"/>
  <c r="N17" i="2" s="1"/>
  <c r="L125" i="2"/>
  <c r="M125" i="2"/>
  <c r="N125" i="2" s="1"/>
  <c r="L104" i="2"/>
  <c r="M104" i="2"/>
  <c r="N104" i="2" s="1"/>
  <c r="L91" i="2"/>
  <c r="M91" i="2"/>
  <c r="N91" i="2" s="1"/>
  <c r="M85" i="2"/>
  <c r="N85" i="2" s="1"/>
  <c r="L85" i="2"/>
  <c r="M123" i="2"/>
  <c r="N123" i="2" s="1"/>
  <c r="L123" i="2"/>
  <c r="M90" i="2"/>
  <c r="N90" i="2" s="1"/>
  <c r="L90" i="2"/>
  <c r="L84" i="2"/>
  <c r="M84" i="2"/>
  <c r="N84" i="2" s="1"/>
  <c r="M74" i="2"/>
  <c r="N74" i="2" s="1"/>
  <c r="L74" i="2"/>
  <c r="M46" i="2"/>
  <c r="N46" i="2" s="1"/>
  <c r="L46" i="2"/>
  <c r="M42" i="2"/>
  <c r="N42" i="2" s="1"/>
  <c r="L42" i="2"/>
  <c r="M38" i="2"/>
  <c r="N38" i="2" s="1"/>
  <c r="L38" i="2"/>
  <c r="M34" i="2"/>
  <c r="N34" i="2" s="1"/>
  <c r="L34" i="2"/>
  <c r="M30" i="2"/>
  <c r="N30" i="2" s="1"/>
  <c r="L30" i="2"/>
  <c r="M26" i="2"/>
  <c r="N26" i="2" s="1"/>
  <c r="L26" i="2"/>
  <c r="M22" i="2"/>
  <c r="N22" i="2" s="1"/>
  <c r="L22" i="2"/>
  <c r="M18" i="2"/>
  <c r="N18" i="2" s="1"/>
  <c r="L18" i="2"/>
  <c r="M14" i="2"/>
  <c r="N14" i="2" s="1"/>
  <c r="L14" i="2"/>
  <c r="M10" i="2"/>
  <c r="N10" i="2" s="1"/>
  <c r="L10" i="2"/>
  <c r="L121" i="2"/>
  <c r="M121" i="2"/>
  <c r="N121" i="2" s="1"/>
  <c r="M103" i="2"/>
  <c r="N103" i="2" s="1"/>
  <c r="L103" i="2"/>
  <c r="M79" i="2"/>
  <c r="N79" i="2" s="1"/>
  <c r="L79" i="2"/>
  <c r="M73" i="2"/>
  <c r="N73" i="2" s="1"/>
  <c r="L73" i="2"/>
  <c r="M47" i="2"/>
  <c r="N47" i="2" s="1"/>
  <c r="L47" i="2"/>
  <c r="M43" i="2"/>
  <c r="N43" i="2" s="1"/>
  <c r="L43" i="2"/>
  <c r="M39" i="2"/>
  <c r="N39" i="2" s="1"/>
  <c r="L39" i="2"/>
  <c r="M31" i="2"/>
  <c r="N31" i="2" s="1"/>
  <c r="L31" i="2"/>
  <c r="M23" i="2"/>
  <c r="N23" i="2" s="1"/>
  <c r="L23" i="2"/>
  <c r="M15" i="2"/>
  <c r="N15" i="2" s="1"/>
  <c r="L15" i="2"/>
</calcChain>
</file>

<file path=xl/sharedStrings.xml><?xml version="1.0" encoding="utf-8"?>
<sst xmlns="http://schemas.openxmlformats.org/spreadsheetml/2006/main" count="60" uniqueCount="20">
  <si>
    <t>ENGAGES :</t>
  </si>
  <si>
    <t>PARTANTS :</t>
  </si>
  <si>
    <t>CLASSES :</t>
  </si>
  <si>
    <t>TABLEAU  DE  CLASSEMENT</t>
  </si>
  <si>
    <t>N° de   Dossard</t>
  </si>
  <si>
    <t>Place</t>
  </si>
  <si>
    <t>NOM</t>
  </si>
  <si>
    <t>PRENOM</t>
  </si>
  <si>
    <t>ASSOCIATION</t>
  </si>
  <si>
    <t>N° LICENCE</t>
  </si>
  <si>
    <t>sexe</t>
  </si>
  <si>
    <t>TOTAL POUSSINS</t>
  </si>
  <si>
    <t xml:space="preserve">POUSSINS </t>
  </si>
  <si>
    <t>POUSSINS 2</t>
  </si>
  <si>
    <t>TOTAL PUPILLES</t>
  </si>
  <si>
    <t xml:space="preserve">PUPILLES </t>
  </si>
  <si>
    <t>TOTAL BENJAMINS</t>
  </si>
  <si>
    <t xml:space="preserve">BENJAMINS </t>
  </si>
  <si>
    <t>TOTAL MINIMES</t>
  </si>
  <si>
    <t xml:space="preserve">MINIMES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</si>
</sst>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&quot; &quot;##&quot; &quot;###&quot; &quot;###"/>
    <numFmt numFmtId="165" formatCode="##&quot; &quot;###"/>
    <numFmt numFmtId="166" formatCode="_-* #,##0.00\ [$€]_-;\-* #,##0.00\ [$€]_-;_-* &quot;-&quot;??\ [$€]_-;_-@_-"/>
    <numFmt numFmtId="167" formatCode="_-* #,##0.00\ _F_-;\-* #,##0.00\ _F_-;_-* &quot;-&quot;??\ _F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vertAlign val="subscript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Book Antiqua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/>
      <sz val="7.5"/>
      <color indexed="12"/>
      <name val="Arial"/>
      <family val="2"/>
    </font>
    <font>
      <b/>
      <sz val="18"/>
      <color indexed="62"/>
      <name val="Cambri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0">
    <xf numFmtId="0" fontId="0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2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15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14" fontId="4" fillId="0" borderId="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5" fillId="2" borderId="3" xfId="0" applyFont="1" applyFill="1" applyBorder="1" applyProtection="1"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164" fontId="5" fillId="0" borderId="5" xfId="0" applyNumberFormat="1" applyFont="1" applyBorder="1" applyAlignment="1" applyProtection="1">
      <alignment horizontal="center"/>
      <protection hidden="1"/>
    </xf>
    <xf numFmtId="165" fontId="6" fillId="0" borderId="5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165" fontId="6" fillId="3" borderId="0" xfId="0" applyNumberFormat="1" applyFont="1" applyFill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Continuous"/>
      <protection hidden="1"/>
    </xf>
    <xf numFmtId="0" fontId="6" fillId="0" borderId="11" xfId="0" applyFont="1" applyBorder="1" applyAlignment="1" applyProtection="1">
      <alignment horizontal="centerContinuous"/>
      <protection hidden="1"/>
    </xf>
    <xf numFmtId="0" fontId="6" fillId="0" borderId="14" xfId="0" applyFont="1" applyBorder="1" applyAlignment="1" applyProtection="1">
      <alignment horizontal="centerContinuous"/>
      <protection hidden="1"/>
    </xf>
    <xf numFmtId="0" fontId="5" fillId="0" borderId="15" xfId="0" applyFont="1" applyBorder="1" applyAlignment="1" applyProtection="1">
      <alignment horizontal="centerContinuous"/>
      <protection hidden="1"/>
    </xf>
    <xf numFmtId="0" fontId="6" fillId="2" borderId="3" xfId="0" applyFont="1" applyFill="1" applyBorder="1" applyProtection="1"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/>
      <protection hidden="1"/>
    </xf>
    <xf numFmtId="164" fontId="5" fillId="0" borderId="12" xfId="0" applyNumberFormat="1" applyFont="1" applyBorder="1" applyAlignment="1" applyProtection="1">
      <alignment horizontal="center"/>
      <protection hidden="1"/>
    </xf>
    <xf numFmtId="165" fontId="6" fillId="0" borderId="3" xfId="0" applyNumberFormat="1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3" borderId="3" xfId="0" applyFont="1" applyFill="1" applyBorder="1" applyProtection="1">
      <protection hidden="1"/>
    </xf>
    <xf numFmtId="164" fontId="3" fillId="3" borderId="10" xfId="0" applyNumberFormat="1" applyFont="1" applyFill="1" applyBorder="1" applyAlignment="1" applyProtection="1">
      <alignment vertical="center"/>
      <protection hidden="1"/>
    </xf>
    <xf numFmtId="165" fontId="6" fillId="3" borderId="3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Continuous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165" fontId="6" fillId="2" borderId="3" xfId="0" applyNumberFormat="1" applyFont="1" applyFill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165" fontId="6" fillId="3" borderId="6" xfId="0" applyNumberFormat="1" applyFont="1" applyFill="1" applyBorder="1" applyAlignment="1" applyProtection="1">
      <alignment horizontal="center"/>
      <protection hidden="1"/>
    </xf>
    <xf numFmtId="165" fontId="6" fillId="3" borderId="8" xfId="0" applyNumberFormat="1" applyFont="1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</cellXfs>
  <cellStyles count="30">
    <cellStyle name="Accent1 - 20 %" xfId="1"/>
    <cellStyle name="Accent1 - 40 %" xfId="2"/>
    <cellStyle name="Accent1 - 60 %" xfId="3"/>
    <cellStyle name="Accent2 - 20 %" xfId="4"/>
    <cellStyle name="Accent2 - 40 %" xfId="5"/>
    <cellStyle name="Accent2 - 60 %" xfId="6"/>
    <cellStyle name="Accent3 - 20 %" xfId="7"/>
    <cellStyle name="Accent3 - 40 %" xfId="8"/>
    <cellStyle name="Accent3 - 60 %" xfId="9"/>
    <cellStyle name="Accent4 - 20 %" xfId="10"/>
    <cellStyle name="Accent4 - 40 %" xfId="11"/>
    <cellStyle name="Accent4 - 60 %" xfId="12"/>
    <cellStyle name="Accent5 - 20 %" xfId="13"/>
    <cellStyle name="Accent5 - 40 %" xfId="14"/>
    <cellStyle name="Accent5 - 60 %" xfId="15"/>
    <cellStyle name="Accent6 - 20 %" xfId="16"/>
    <cellStyle name="Accent6 - 40 %" xfId="17"/>
    <cellStyle name="Accent6 - 60 %" xfId="18"/>
    <cellStyle name="Commentaire 2" xfId="19"/>
    <cellStyle name="Emphase 1" xfId="20"/>
    <cellStyle name="Emphase 2" xfId="21"/>
    <cellStyle name="Emphase 3" xfId="22"/>
    <cellStyle name="Euro" xfId="23"/>
    <cellStyle name="Euro 2" xfId="24"/>
    <cellStyle name="Lien hypertexte 2" xfId="25"/>
    <cellStyle name="Milliers 2" xfId="26"/>
    <cellStyle name="Normal" xfId="0" builtinId="0"/>
    <cellStyle name="Normal 2" xfId="27"/>
    <cellStyle name="Normal 3" xfId="28"/>
    <cellStyle name="Titre de la feuille" xfId="29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LO%20CLUB/ECOLE%20DE%20CYCLISME/2015/Provence/r&#233;sultats/2015%2006%2014%20Route%20boll&#232;ne%20(R&#233;par&#23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ils"/>
      <sheetName val="présents"/>
      <sheetName val="Engagement"/>
      <sheetName val="Res ensemble"/>
      <sheetName val="Res 1 et 2 séparé"/>
      <sheetName val="Engag"/>
    </sheetNames>
    <sheetDataSet>
      <sheetData sheetId="0" refreshError="1"/>
      <sheetData sheetId="1" refreshError="1"/>
      <sheetData sheetId="2">
        <row r="25">
          <cell r="D25">
            <v>13</v>
          </cell>
        </row>
        <row r="26">
          <cell r="D26">
            <v>6</v>
          </cell>
        </row>
        <row r="30">
          <cell r="B30" t="str">
            <v>PRELICENCIES</v>
          </cell>
        </row>
        <row r="33">
          <cell r="B33">
            <v>71</v>
          </cell>
          <cell r="C33" t="str">
            <v>x</v>
          </cell>
          <cell r="D33" t="str">
            <v>TAPIZ</v>
          </cell>
          <cell r="E33" t="str">
            <v>Romain</v>
          </cell>
          <cell r="F33" t="str">
            <v>Grand Braquet</v>
          </cell>
          <cell r="H33" t="str">
            <v>M</v>
          </cell>
        </row>
        <row r="34">
          <cell r="B34">
            <v>76</v>
          </cell>
          <cell r="C34" t="str">
            <v>x</v>
          </cell>
          <cell r="D34" t="str">
            <v>GAILLARD</v>
          </cell>
          <cell r="E34" t="str">
            <v>Zoé</v>
          </cell>
          <cell r="F34" t="str">
            <v>VC Le Thor</v>
          </cell>
          <cell r="H34" t="str">
            <v>F</v>
          </cell>
        </row>
        <row r="35">
          <cell r="B35">
            <v>83</v>
          </cell>
          <cell r="D35" t="str">
            <v>MELINA</v>
          </cell>
          <cell r="E35" t="str">
            <v>Timéo</v>
          </cell>
          <cell r="F35" t="str">
            <v>VC Le Thor</v>
          </cell>
          <cell r="H35" t="str">
            <v>M</v>
          </cell>
        </row>
        <row r="36">
          <cell r="B36">
            <v>84</v>
          </cell>
          <cell r="C36" t="str">
            <v>x</v>
          </cell>
          <cell r="D36" t="str">
            <v>BOURDON</v>
          </cell>
          <cell r="E36" t="str">
            <v>Léna</v>
          </cell>
          <cell r="F36" t="str">
            <v>VC Le Thor</v>
          </cell>
          <cell r="H36" t="str">
            <v>F</v>
          </cell>
        </row>
        <row r="37">
          <cell r="B37">
            <v>89</v>
          </cell>
          <cell r="D37" t="str">
            <v>PILUCCHINI</v>
          </cell>
          <cell r="E37" t="str">
            <v>Yoann</v>
          </cell>
          <cell r="F37" t="str">
            <v>VCSAG</v>
          </cell>
          <cell r="H37" t="str">
            <v>M</v>
          </cell>
        </row>
        <row r="38">
          <cell r="B38">
            <v>90</v>
          </cell>
          <cell r="D38" t="str">
            <v>CROUZIER</v>
          </cell>
          <cell r="E38" t="str">
            <v>Evan</v>
          </cell>
          <cell r="F38" t="str">
            <v>AC Bollene</v>
          </cell>
          <cell r="H38" t="str">
            <v>M</v>
          </cell>
        </row>
        <row r="39">
          <cell r="B39">
            <v>93</v>
          </cell>
          <cell r="C39" t="str">
            <v>x</v>
          </cell>
          <cell r="D39" t="str">
            <v>PLAGNIOL</v>
          </cell>
          <cell r="E39" t="str">
            <v>Lény</v>
          </cell>
          <cell r="F39" t="str">
            <v>VC Aubagne</v>
          </cell>
          <cell r="H39" t="str">
            <v>M</v>
          </cell>
        </row>
        <row r="40">
          <cell r="B40">
            <v>94</v>
          </cell>
          <cell r="D40" t="str">
            <v>ROCHAT</v>
          </cell>
          <cell r="E40" t="str">
            <v>Titouan</v>
          </cell>
          <cell r="F40" t="str">
            <v>VC Aubagne</v>
          </cell>
          <cell r="H40" t="str">
            <v>M</v>
          </cell>
        </row>
        <row r="41">
          <cell r="B41">
            <v>96</v>
          </cell>
          <cell r="D41" t="str">
            <v>DURAND</v>
          </cell>
          <cell r="E41" t="str">
            <v>Louis</v>
          </cell>
          <cell r="F41" t="str">
            <v>AC Berre</v>
          </cell>
          <cell r="H41" t="str">
            <v>M</v>
          </cell>
        </row>
        <row r="42">
          <cell r="B42">
            <v>98</v>
          </cell>
          <cell r="C42" t="str">
            <v>x</v>
          </cell>
          <cell r="D42" t="str">
            <v>CLAIRAND</v>
          </cell>
          <cell r="E42" t="str">
            <v>Fabio</v>
          </cell>
          <cell r="F42" t="str">
            <v>AC Berre</v>
          </cell>
          <cell r="H42" t="str">
            <v>M</v>
          </cell>
        </row>
        <row r="43">
          <cell r="B43">
            <v>99</v>
          </cell>
          <cell r="D43" t="str">
            <v>BIDONO</v>
          </cell>
          <cell r="E43" t="str">
            <v>Landry</v>
          </cell>
          <cell r="F43" t="str">
            <v>AC Berre</v>
          </cell>
          <cell r="H43" t="str">
            <v>M</v>
          </cell>
        </row>
        <row r="44">
          <cell r="B44">
            <v>100</v>
          </cell>
          <cell r="C44" t="str">
            <v>x</v>
          </cell>
          <cell r="D44" t="str">
            <v>TCHERTCHIAN</v>
          </cell>
          <cell r="E44" t="str">
            <v>Keyan</v>
          </cell>
          <cell r="F44" t="str">
            <v>VS Ciotaden</v>
          </cell>
          <cell r="H44" t="str">
            <v>M</v>
          </cell>
        </row>
        <row r="45">
          <cell r="B45">
            <v>103</v>
          </cell>
          <cell r="D45" t="str">
            <v>BRANDAO</v>
          </cell>
          <cell r="E45" t="str">
            <v>Noa</v>
          </cell>
          <cell r="F45" t="str">
            <v>CVC Montfavet</v>
          </cell>
          <cell r="H45" t="str">
            <v>M</v>
          </cell>
        </row>
        <row r="75">
          <cell r="D75" t="str">
            <v>POUSSINS 1 2008</v>
          </cell>
          <cell r="E75" t="str">
            <v>POUSSINS 2</v>
          </cell>
        </row>
        <row r="76">
          <cell r="D76">
            <v>12</v>
          </cell>
          <cell r="E76">
            <v>29</v>
          </cell>
        </row>
        <row r="77">
          <cell r="D77">
            <v>6</v>
          </cell>
          <cell r="E77">
            <v>11</v>
          </cell>
        </row>
        <row r="83">
          <cell r="B83">
            <v>1</v>
          </cell>
          <cell r="C83" t="str">
            <v>x</v>
          </cell>
          <cell r="D83" t="str">
            <v>SABATIER</v>
          </cell>
          <cell r="E83" t="str">
            <v>Léna</v>
          </cell>
          <cell r="F83" t="str">
            <v>Grand Braquet</v>
          </cell>
          <cell r="H83" t="str">
            <v>F</v>
          </cell>
        </row>
        <row r="84">
          <cell r="B84">
            <v>2</v>
          </cell>
          <cell r="D84" t="str">
            <v>BOUEDEC</v>
          </cell>
          <cell r="E84" t="str">
            <v>Mathis</v>
          </cell>
          <cell r="F84" t="str">
            <v>VC Le Thor</v>
          </cell>
          <cell r="H84" t="str">
            <v>M</v>
          </cell>
        </row>
        <row r="85">
          <cell r="B85">
            <v>3</v>
          </cell>
          <cell r="D85" t="str">
            <v>WILSON</v>
          </cell>
          <cell r="E85" t="str">
            <v>Alexandre</v>
          </cell>
          <cell r="F85" t="str">
            <v>VC Le Thor</v>
          </cell>
          <cell r="H85" t="str">
            <v>M</v>
          </cell>
        </row>
        <row r="86">
          <cell r="B86">
            <v>4</v>
          </cell>
          <cell r="C86" t="str">
            <v>x</v>
          </cell>
          <cell r="D86" t="str">
            <v>LE COQ-BERNARD</v>
          </cell>
          <cell r="E86" t="str">
            <v>Killian</v>
          </cell>
          <cell r="F86" t="str">
            <v>VCSAG</v>
          </cell>
          <cell r="H86" t="str">
            <v>M</v>
          </cell>
        </row>
        <row r="87">
          <cell r="B87">
            <v>5</v>
          </cell>
          <cell r="D87" t="str">
            <v>YAZDJIAN</v>
          </cell>
          <cell r="E87" t="str">
            <v>Gabin</v>
          </cell>
          <cell r="F87" t="str">
            <v>VCSAG</v>
          </cell>
          <cell r="H87" t="str">
            <v>M</v>
          </cell>
        </row>
        <row r="88">
          <cell r="B88">
            <v>6</v>
          </cell>
          <cell r="C88" t="str">
            <v>x</v>
          </cell>
          <cell r="D88" t="str">
            <v>GUEDIN</v>
          </cell>
          <cell r="E88" t="str">
            <v>Ilyan</v>
          </cell>
          <cell r="F88" t="str">
            <v>AC Bollene</v>
          </cell>
          <cell r="H88" t="str">
            <v>M</v>
          </cell>
        </row>
        <row r="89">
          <cell r="B89">
            <v>7</v>
          </cell>
          <cell r="C89" t="str">
            <v>x</v>
          </cell>
          <cell r="D89" t="str">
            <v>SGHIR</v>
          </cell>
          <cell r="E89" t="str">
            <v>Amine</v>
          </cell>
          <cell r="F89" t="str">
            <v>AC Bollene</v>
          </cell>
          <cell r="H89" t="str">
            <v>M</v>
          </cell>
        </row>
        <row r="90">
          <cell r="B90">
            <v>8</v>
          </cell>
          <cell r="D90" t="str">
            <v>KRIEGUER</v>
          </cell>
          <cell r="E90" t="str">
            <v>Fabien</v>
          </cell>
          <cell r="F90" t="str">
            <v>VC Aubagne</v>
          </cell>
          <cell r="H90" t="str">
            <v>M</v>
          </cell>
        </row>
        <row r="91">
          <cell r="B91">
            <v>9</v>
          </cell>
          <cell r="C91" t="str">
            <v>x</v>
          </cell>
          <cell r="D91" t="str">
            <v>MEHDOUI</v>
          </cell>
          <cell r="E91" t="str">
            <v>Oumaymah</v>
          </cell>
          <cell r="F91" t="str">
            <v>AC Berre</v>
          </cell>
          <cell r="H91" t="str">
            <v>F</v>
          </cell>
        </row>
        <row r="92">
          <cell r="B92">
            <v>10</v>
          </cell>
          <cell r="D92" t="str">
            <v>BLANC</v>
          </cell>
          <cell r="E92" t="str">
            <v>Lilian</v>
          </cell>
          <cell r="F92" t="str">
            <v>AC Berre</v>
          </cell>
          <cell r="H92" t="str">
            <v>M</v>
          </cell>
        </row>
        <row r="93">
          <cell r="B93">
            <v>11</v>
          </cell>
          <cell r="D93" t="str">
            <v>PONTIER</v>
          </cell>
          <cell r="E93" t="str">
            <v>Mathias</v>
          </cell>
          <cell r="F93" t="str">
            <v>VS Ciotaden</v>
          </cell>
          <cell r="H93" t="str">
            <v>M</v>
          </cell>
        </row>
        <row r="94">
          <cell r="B94">
            <v>12</v>
          </cell>
          <cell r="C94" t="str">
            <v>x</v>
          </cell>
          <cell r="D94" t="str">
            <v>LE NORMAND</v>
          </cell>
          <cell r="E94" t="str">
            <v>Galaad</v>
          </cell>
          <cell r="F94" t="str">
            <v>AC Beaume de venise</v>
          </cell>
          <cell r="H94" t="str">
            <v>M</v>
          </cell>
        </row>
        <row r="133">
          <cell r="B133" t="str">
            <v>POUSSINS 2</v>
          </cell>
          <cell r="D133">
            <v>2007</v>
          </cell>
        </row>
        <row r="134">
          <cell r="B134" t="str">
            <v>N° de   Dossard</v>
          </cell>
          <cell r="C134" t="str">
            <v>Prés.</v>
          </cell>
          <cell r="D134" t="str">
            <v>NOM</v>
          </cell>
          <cell r="E134" t="str">
            <v>PRENOM</v>
          </cell>
          <cell r="F134" t="str">
            <v>ASSOCIATION</v>
          </cell>
          <cell r="G134" t="str">
            <v>N° LICENCE</v>
          </cell>
          <cell r="H134" t="str">
            <v>sexe</v>
          </cell>
        </row>
        <row r="135">
          <cell r="B135">
            <v>51</v>
          </cell>
          <cell r="C135" t="str">
            <v>x</v>
          </cell>
          <cell r="D135" t="str">
            <v>PROCUREUR</v>
          </cell>
          <cell r="E135" t="str">
            <v>Manon</v>
          </cell>
          <cell r="F135" t="str">
            <v>Grand Braquet</v>
          </cell>
          <cell r="H135" t="str">
            <v>F</v>
          </cell>
        </row>
        <row r="136">
          <cell r="B136">
            <v>52</v>
          </cell>
          <cell r="C136" t="str">
            <v>x</v>
          </cell>
          <cell r="D136" t="str">
            <v>PATELLARO</v>
          </cell>
          <cell r="E136" t="str">
            <v>Lorena</v>
          </cell>
          <cell r="F136" t="str">
            <v>Grand Braquet</v>
          </cell>
          <cell r="H136" t="str">
            <v>F</v>
          </cell>
        </row>
        <row r="137">
          <cell r="B137">
            <v>53</v>
          </cell>
          <cell r="D137" t="str">
            <v>MASSA</v>
          </cell>
          <cell r="E137" t="str">
            <v>Lindsay</v>
          </cell>
          <cell r="F137" t="str">
            <v>Grand Braquet</v>
          </cell>
          <cell r="H137" t="str">
            <v>F</v>
          </cell>
        </row>
        <row r="138">
          <cell r="B138">
            <v>54</v>
          </cell>
          <cell r="D138" t="str">
            <v>CLARETON</v>
          </cell>
          <cell r="E138" t="str">
            <v>Maxime</v>
          </cell>
          <cell r="F138" t="str">
            <v>VC Le Thor</v>
          </cell>
          <cell r="H138" t="str">
            <v>M</v>
          </cell>
        </row>
        <row r="139">
          <cell r="B139">
            <v>55</v>
          </cell>
          <cell r="D139" t="str">
            <v>CARRICHEIRO</v>
          </cell>
          <cell r="E139" t="str">
            <v>Florane</v>
          </cell>
          <cell r="F139" t="str">
            <v>VC Le Thor</v>
          </cell>
          <cell r="H139" t="str">
            <v>F</v>
          </cell>
        </row>
        <row r="140">
          <cell r="B140">
            <v>56</v>
          </cell>
          <cell r="D140" t="str">
            <v>SILVESTRE</v>
          </cell>
          <cell r="E140" t="str">
            <v>Alexis</v>
          </cell>
          <cell r="F140" t="str">
            <v>VC Le Thor</v>
          </cell>
          <cell r="H140" t="str">
            <v>M</v>
          </cell>
        </row>
        <row r="141">
          <cell r="B141">
            <v>57</v>
          </cell>
          <cell r="D141" t="str">
            <v>YVROUD</v>
          </cell>
          <cell r="E141" t="str">
            <v>Maxime</v>
          </cell>
          <cell r="F141" t="str">
            <v>VC Le Thor</v>
          </cell>
          <cell r="H141" t="str">
            <v>M</v>
          </cell>
        </row>
        <row r="142">
          <cell r="B142">
            <v>58</v>
          </cell>
          <cell r="C142" t="str">
            <v>x</v>
          </cell>
          <cell r="D142" t="str">
            <v>CHARRIER</v>
          </cell>
          <cell r="E142" t="str">
            <v>Kylian</v>
          </cell>
          <cell r="F142" t="str">
            <v>VC Le Thor</v>
          </cell>
          <cell r="H142" t="str">
            <v>M</v>
          </cell>
        </row>
        <row r="143">
          <cell r="B143">
            <v>59</v>
          </cell>
          <cell r="C143" t="str">
            <v>x</v>
          </cell>
          <cell r="D143" t="str">
            <v>SOLER</v>
          </cell>
          <cell r="E143" t="str">
            <v>Léo</v>
          </cell>
          <cell r="F143" t="str">
            <v>VC Le Thor</v>
          </cell>
          <cell r="H143" t="str">
            <v>M</v>
          </cell>
        </row>
        <row r="144">
          <cell r="B144">
            <v>60</v>
          </cell>
          <cell r="D144" t="str">
            <v>GOUDA</v>
          </cell>
          <cell r="E144" t="str">
            <v>Youssef</v>
          </cell>
          <cell r="F144" t="str">
            <v>VCSAG</v>
          </cell>
          <cell r="H144" t="str">
            <v>M</v>
          </cell>
        </row>
        <row r="145">
          <cell r="B145">
            <v>61</v>
          </cell>
          <cell r="D145" t="str">
            <v>PONTAL</v>
          </cell>
          <cell r="E145" t="str">
            <v>Gyslain</v>
          </cell>
          <cell r="F145" t="str">
            <v>AC Bollene</v>
          </cell>
          <cell r="H145" t="str">
            <v>M</v>
          </cell>
        </row>
        <row r="146">
          <cell r="B146">
            <v>62</v>
          </cell>
          <cell r="C146" t="str">
            <v>x</v>
          </cell>
          <cell r="D146" t="str">
            <v>CHARLET</v>
          </cell>
          <cell r="E146" t="str">
            <v>Thomas</v>
          </cell>
          <cell r="F146" t="str">
            <v>AC Bollene</v>
          </cell>
          <cell r="H146" t="str">
            <v>M</v>
          </cell>
        </row>
        <row r="147">
          <cell r="B147">
            <v>63</v>
          </cell>
          <cell r="D147" t="str">
            <v>CROUZIER</v>
          </cell>
          <cell r="E147" t="str">
            <v>Joris</v>
          </cell>
          <cell r="F147" t="str">
            <v>AC Bollene</v>
          </cell>
          <cell r="H147" t="str">
            <v>M</v>
          </cell>
        </row>
        <row r="148">
          <cell r="B148">
            <v>64</v>
          </cell>
          <cell r="C148" t="str">
            <v>x</v>
          </cell>
          <cell r="D148" t="str">
            <v>MARTINEZ</v>
          </cell>
          <cell r="E148" t="str">
            <v>Loris</v>
          </cell>
          <cell r="F148" t="str">
            <v>AC Bollene</v>
          </cell>
          <cell r="H148" t="str">
            <v>M</v>
          </cell>
        </row>
        <row r="149">
          <cell r="B149">
            <v>65</v>
          </cell>
          <cell r="D149" t="str">
            <v>VIVENOT</v>
          </cell>
          <cell r="E149" t="str">
            <v>Yolan</v>
          </cell>
          <cell r="F149" t="str">
            <v>AC Bollene</v>
          </cell>
          <cell r="H149" t="str">
            <v>M</v>
          </cell>
        </row>
        <row r="150">
          <cell r="B150">
            <v>66</v>
          </cell>
          <cell r="D150" t="str">
            <v>LANDRY</v>
          </cell>
          <cell r="E150" t="str">
            <v>Okian</v>
          </cell>
          <cell r="F150" t="str">
            <v>VC Aubagne</v>
          </cell>
          <cell r="H150" t="str">
            <v>M</v>
          </cell>
        </row>
        <row r="151">
          <cell r="B151">
            <v>67</v>
          </cell>
          <cell r="D151" t="str">
            <v>GOUYACHE</v>
          </cell>
          <cell r="E151" t="str">
            <v>Guillaume</v>
          </cell>
          <cell r="F151" t="str">
            <v>VC Aubagne</v>
          </cell>
          <cell r="H151" t="str">
            <v>M</v>
          </cell>
        </row>
        <row r="152">
          <cell r="B152">
            <v>68</v>
          </cell>
          <cell r="C152" t="str">
            <v>x</v>
          </cell>
          <cell r="D152" t="str">
            <v>PLAGNIOL</v>
          </cell>
          <cell r="E152" t="str">
            <v>Maeva</v>
          </cell>
          <cell r="F152" t="str">
            <v>VC Aubagne</v>
          </cell>
          <cell r="H152" t="str">
            <v>F</v>
          </cell>
        </row>
        <row r="153">
          <cell r="B153">
            <v>69</v>
          </cell>
          <cell r="D153" t="str">
            <v>ROCCHICIOLI</v>
          </cell>
          <cell r="E153" t="str">
            <v>Rémi</v>
          </cell>
          <cell r="F153" t="str">
            <v>VC Aubagne</v>
          </cell>
          <cell r="H153" t="str">
            <v>M</v>
          </cell>
        </row>
        <row r="154">
          <cell r="B154">
            <v>70</v>
          </cell>
          <cell r="D154" t="str">
            <v>LAMOURI</v>
          </cell>
          <cell r="E154" t="str">
            <v>Kenzo</v>
          </cell>
          <cell r="F154" t="str">
            <v>AC Berre</v>
          </cell>
          <cell r="H154" t="str">
            <v>M</v>
          </cell>
        </row>
        <row r="155">
          <cell r="B155">
            <v>71</v>
          </cell>
          <cell r="C155" t="str">
            <v>x</v>
          </cell>
          <cell r="D155" t="str">
            <v>SARGOUSSE</v>
          </cell>
          <cell r="E155" t="str">
            <v>Néo</v>
          </cell>
          <cell r="F155" t="str">
            <v>AC Berre</v>
          </cell>
          <cell r="H155" t="str">
            <v>M</v>
          </cell>
        </row>
        <row r="156">
          <cell r="B156">
            <v>72</v>
          </cell>
          <cell r="C156" t="str">
            <v>x</v>
          </cell>
          <cell r="D156" t="str">
            <v>AUDRAN</v>
          </cell>
          <cell r="E156" t="str">
            <v>Jade</v>
          </cell>
          <cell r="F156" t="str">
            <v>AC Berre</v>
          </cell>
          <cell r="H156" t="str">
            <v>F</v>
          </cell>
        </row>
        <row r="157">
          <cell r="B157">
            <v>73</v>
          </cell>
          <cell r="D157" t="str">
            <v>TALAVERON</v>
          </cell>
          <cell r="E157" t="str">
            <v>Tom</v>
          </cell>
          <cell r="F157" t="str">
            <v>VS Ciotaden</v>
          </cell>
          <cell r="H157" t="str">
            <v>M</v>
          </cell>
        </row>
        <row r="158">
          <cell r="B158">
            <v>74</v>
          </cell>
          <cell r="D158" t="str">
            <v>AMARI</v>
          </cell>
          <cell r="E158" t="str">
            <v>Gianni</v>
          </cell>
          <cell r="F158" t="str">
            <v>VS Ciotaden</v>
          </cell>
          <cell r="H158" t="str">
            <v>M</v>
          </cell>
        </row>
        <row r="159">
          <cell r="B159">
            <v>75</v>
          </cell>
          <cell r="D159" t="str">
            <v>DEMANGE</v>
          </cell>
          <cell r="E159" t="str">
            <v>Mathieu</v>
          </cell>
          <cell r="F159" t="str">
            <v>VS Ciotaden</v>
          </cell>
          <cell r="H159" t="str">
            <v>M</v>
          </cell>
        </row>
        <row r="160">
          <cell r="B160">
            <v>76</v>
          </cell>
          <cell r="C160" t="str">
            <v>x</v>
          </cell>
          <cell r="D160" t="str">
            <v>FANTOZZI</v>
          </cell>
          <cell r="E160" t="str">
            <v>Camille</v>
          </cell>
          <cell r="F160" t="str">
            <v>CVC Montfavet</v>
          </cell>
          <cell r="H160" t="str">
            <v>F</v>
          </cell>
        </row>
        <row r="161">
          <cell r="B161">
            <v>77</v>
          </cell>
          <cell r="C161" t="str">
            <v>x</v>
          </cell>
          <cell r="D161" t="str">
            <v>MENITTI</v>
          </cell>
          <cell r="E161" t="str">
            <v>Pierre</v>
          </cell>
          <cell r="F161" t="str">
            <v>CVC Montfavet</v>
          </cell>
          <cell r="H161" t="str">
            <v>M</v>
          </cell>
        </row>
        <row r="162">
          <cell r="B162">
            <v>78</v>
          </cell>
          <cell r="D162" t="str">
            <v>CHEVALIER</v>
          </cell>
          <cell r="E162" t="str">
            <v>Mathis</v>
          </cell>
          <cell r="F162" t="str">
            <v>Salon Cyclo Sport</v>
          </cell>
          <cell r="H162" t="str">
            <v>M</v>
          </cell>
        </row>
        <row r="163">
          <cell r="B163">
            <v>79</v>
          </cell>
          <cell r="D163" t="str">
            <v>LAMY</v>
          </cell>
          <cell r="E163" t="str">
            <v>Tom</v>
          </cell>
          <cell r="F163" t="str">
            <v>Salon Cyclo Sport</v>
          </cell>
          <cell r="H163" t="str">
            <v>M</v>
          </cell>
        </row>
        <row r="184">
          <cell r="D184" t="str">
            <v>PUPILLES 1 2006</v>
          </cell>
          <cell r="E184" t="str">
            <v>PUPILLES 2</v>
          </cell>
        </row>
        <row r="185">
          <cell r="D185">
            <v>35</v>
          </cell>
          <cell r="E185">
            <v>40</v>
          </cell>
        </row>
        <row r="186">
          <cell r="D186">
            <v>16</v>
          </cell>
          <cell r="E186">
            <v>17</v>
          </cell>
        </row>
        <row r="192">
          <cell r="B192">
            <v>1</v>
          </cell>
          <cell r="C192" t="str">
            <v>x</v>
          </cell>
          <cell r="D192" t="str">
            <v>CAMOIN</v>
          </cell>
          <cell r="E192" t="str">
            <v>Louis</v>
          </cell>
          <cell r="F192" t="str">
            <v>Grand Braquet</v>
          </cell>
          <cell r="H192" t="str">
            <v>M</v>
          </cell>
        </row>
        <row r="193">
          <cell r="B193">
            <v>2</v>
          </cell>
          <cell r="C193" t="str">
            <v>x</v>
          </cell>
          <cell r="D193" t="str">
            <v>FOGLIO</v>
          </cell>
          <cell r="E193" t="str">
            <v>Axel</v>
          </cell>
          <cell r="F193" t="str">
            <v>Grand Braquet</v>
          </cell>
          <cell r="H193" t="str">
            <v>M</v>
          </cell>
        </row>
        <row r="194">
          <cell r="B194">
            <v>3</v>
          </cell>
          <cell r="C194" t="str">
            <v>x</v>
          </cell>
          <cell r="D194" t="str">
            <v>CLERC</v>
          </cell>
          <cell r="E194" t="str">
            <v>Romain</v>
          </cell>
          <cell r="F194" t="str">
            <v>Grand Braquet</v>
          </cell>
          <cell r="H194" t="str">
            <v>M</v>
          </cell>
        </row>
        <row r="195">
          <cell r="B195">
            <v>4</v>
          </cell>
          <cell r="D195" t="str">
            <v>MATOSSIAN</v>
          </cell>
          <cell r="E195" t="str">
            <v>Sévane</v>
          </cell>
          <cell r="F195" t="str">
            <v>Grand Braquet</v>
          </cell>
          <cell r="H195" t="str">
            <v>M</v>
          </cell>
        </row>
        <row r="196">
          <cell r="B196">
            <v>5</v>
          </cell>
          <cell r="C196" t="str">
            <v>x</v>
          </cell>
          <cell r="D196" t="str">
            <v>MASSA</v>
          </cell>
          <cell r="E196" t="str">
            <v>Dylan</v>
          </cell>
          <cell r="F196" t="str">
            <v>Grand Braquet</v>
          </cell>
          <cell r="H196" t="str">
            <v>M</v>
          </cell>
        </row>
        <row r="197">
          <cell r="B197">
            <v>6</v>
          </cell>
          <cell r="D197" t="str">
            <v>DECANIS</v>
          </cell>
          <cell r="E197" t="str">
            <v>Julien</v>
          </cell>
          <cell r="F197" t="str">
            <v>VC Le Thor</v>
          </cell>
          <cell r="H197" t="str">
            <v>M</v>
          </cell>
        </row>
        <row r="198">
          <cell r="B198">
            <v>7</v>
          </cell>
          <cell r="C198" t="str">
            <v>x</v>
          </cell>
          <cell r="D198" t="str">
            <v>IMBERT</v>
          </cell>
          <cell r="E198" t="str">
            <v>Julie</v>
          </cell>
          <cell r="F198" t="str">
            <v>VC Le Thor</v>
          </cell>
          <cell r="H198" t="str">
            <v>F</v>
          </cell>
        </row>
        <row r="199">
          <cell r="B199">
            <v>8</v>
          </cell>
          <cell r="C199" t="str">
            <v>x</v>
          </cell>
          <cell r="D199" t="str">
            <v>LE MERCIER</v>
          </cell>
          <cell r="E199" t="str">
            <v>Matteo</v>
          </cell>
          <cell r="F199" t="str">
            <v>VC Le Thor</v>
          </cell>
          <cell r="H199" t="str">
            <v>M</v>
          </cell>
        </row>
        <row r="200">
          <cell r="B200">
            <v>9</v>
          </cell>
          <cell r="C200" t="str">
            <v>x</v>
          </cell>
          <cell r="D200" t="str">
            <v>DA SILVA</v>
          </cell>
          <cell r="E200" t="str">
            <v>Orlane</v>
          </cell>
          <cell r="F200" t="str">
            <v>VC Le Thor</v>
          </cell>
          <cell r="H200" t="str">
            <v>F</v>
          </cell>
        </row>
        <row r="201">
          <cell r="B201">
            <v>10</v>
          </cell>
          <cell r="C201" t="str">
            <v>x</v>
          </cell>
          <cell r="D201" t="str">
            <v>CHASTEL</v>
          </cell>
          <cell r="E201" t="str">
            <v>Luca</v>
          </cell>
          <cell r="F201" t="str">
            <v>VC Le Thor</v>
          </cell>
          <cell r="H201" t="str">
            <v>M</v>
          </cell>
        </row>
        <row r="202">
          <cell r="B202">
            <v>11</v>
          </cell>
          <cell r="C202" t="str">
            <v>x</v>
          </cell>
          <cell r="D202" t="str">
            <v>GUILLOT</v>
          </cell>
          <cell r="E202" t="str">
            <v>Julie</v>
          </cell>
          <cell r="F202" t="str">
            <v>VC Le Thor</v>
          </cell>
          <cell r="H202" t="str">
            <v>F</v>
          </cell>
        </row>
        <row r="203">
          <cell r="B203">
            <v>12</v>
          </cell>
          <cell r="C203" t="str">
            <v>x</v>
          </cell>
          <cell r="D203" t="str">
            <v>GAILLARD</v>
          </cell>
          <cell r="E203" t="str">
            <v>Arthur</v>
          </cell>
          <cell r="F203" t="str">
            <v>VC Le Thor</v>
          </cell>
          <cell r="H203" t="str">
            <v>M</v>
          </cell>
        </row>
        <row r="204">
          <cell r="B204">
            <v>13</v>
          </cell>
          <cell r="C204" t="str">
            <v>x</v>
          </cell>
          <cell r="D204" t="str">
            <v>JULLIAN</v>
          </cell>
          <cell r="E204" t="str">
            <v>Evan</v>
          </cell>
          <cell r="F204" t="str">
            <v>VC Le Thor</v>
          </cell>
          <cell r="H204" t="str">
            <v>M</v>
          </cell>
        </row>
        <row r="205">
          <cell r="B205">
            <v>14</v>
          </cell>
          <cell r="C205" t="str">
            <v>x</v>
          </cell>
          <cell r="D205" t="str">
            <v>MARTINEZ</v>
          </cell>
          <cell r="E205" t="str">
            <v>Loan</v>
          </cell>
          <cell r="F205" t="str">
            <v>VCSAG</v>
          </cell>
          <cell r="H205" t="str">
            <v>M</v>
          </cell>
        </row>
        <row r="206">
          <cell r="B206">
            <v>15</v>
          </cell>
          <cell r="D206" t="str">
            <v>MASSA</v>
          </cell>
          <cell r="E206" t="str">
            <v>Elyan</v>
          </cell>
          <cell r="F206" t="str">
            <v>VCSAG</v>
          </cell>
          <cell r="H206" t="str">
            <v>M</v>
          </cell>
        </row>
        <row r="207">
          <cell r="B207">
            <v>16</v>
          </cell>
          <cell r="D207" t="str">
            <v>PARRA</v>
          </cell>
          <cell r="E207" t="str">
            <v>Leni</v>
          </cell>
          <cell r="F207" t="str">
            <v>VCSAG</v>
          </cell>
          <cell r="H207" t="str">
            <v>M</v>
          </cell>
        </row>
        <row r="208">
          <cell r="B208">
            <v>17</v>
          </cell>
          <cell r="C208" t="str">
            <v>x</v>
          </cell>
          <cell r="D208" t="str">
            <v>SALHI</v>
          </cell>
          <cell r="E208" t="str">
            <v>Mehdi</v>
          </cell>
          <cell r="F208" t="str">
            <v>VCSAG</v>
          </cell>
          <cell r="H208" t="str">
            <v>M</v>
          </cell>
        </row>
        <row r="209">
          <cell r="B209">
            <v>18</v>
          </cell>
          <cell r="D209" t="str">
            <v>WOODCOCK</v>
          </cell>
          <cell r="E209" t="str">
            <v>Tom</v>
          </cell>
          <cell r="F209" t="str">
            <v>VCSAG</v>
          </cell>
          <cell r="H209" t="str">
            <v>M</v>
          </cell>
        </row>
        <row r="210">
          <cell r="B210">
            <v>19</v>
          </cell>
          <cell r="C210" t="str">
            <v>x</v>
          </cell>
          <cell r="D210" t="str">
            <v>ARNAUD</v>
          </cell>
          <cell r="E210" t="str">
            <v>Kilian</v>
          </cell>
          <cell r="F210" t="str">
            <v>AC Bollene</v>
          </cell>
          <cell r="H210" t="str">
            <v>M</v>
          </cell>
        </row>
        <row r="211">
          <cell r="B211">
            <v>20</v>
          </cell>
          <cell r="D211" t="str">
            <v>AUSSEL</v>
          </cell>
          <cell r="E211" t="str">
            <v>Nathan</v>
          </cell>
          <cell r="F211" t="str">
            <v>AC Bollene</v>
          </cell>
          <cell r="H211" t="str">
            <v>M</v>
          </cell>
        </row>
        <row r="212">
          <cell r="B212">
            <v>21</v>
          </cell>
          <cell r="D212" t="str">
            <v>BOIRON</v>
          </cell>
          <cell r="E212" t="str">
            <v>Fyona</v>
          </cell>
          <cell r="F212" t="str">
            <v>AC Bollene</v>
          </cell>
          <cell r="H212" t="str">
            <v>F</v>
          </cell>
        </row>
        <row r="213">
          <cell r="B213">
            <v>22</v>
          </cell>
          <cell r="D213" t="str">
            <v>GUEDIN</v>
          </cell>
          <cell r="E213" t="str">
            <v>Esteban</v>
          </cell>
          <cell r="F213" t="str">
            <v>AC Bollene</v>
          </cell>
          <cell r="H213" t="str">
            <v>M</v>
          </cell>
        </row>
        <row r="214">
          <cell r="B214">
            <v>23</v>
          </cell>
          <cell r="D214" t="str">
            <v>GUET</v>
          </cell>
          <cell r="E214" t="str">
            <v>Guillaume</v>
          </cell>
          <cell r="F214" t="str">
            <v>AC Bollene</v>
          </cell>
          <cell r="H214" t="str">
            <v>M</v>
          </cell>
        </row>
        <row r="215">
          <cell r="B215">
            <v>24</v>
          </cell>
          <cell r="D215" t="str">
            <v>HILAIRE</v>
          </cell>
          <cell r="E215" t="str">
            <v>Jade</v>
          </cell>
          <cell r="F215" t="str">
            <v>AC Bollene</v>
          </cell>
          <cell r="H215" t="str">
            <v>F</v>
          </cell>
        </row>
        <row r="216">
          <cell r="B216">
            <v>25</v>
          </cell>
          <cell r="D216" t="str">
            <v>LABARRIERE</v>
          </cell>
          <cell r="E216" t="str">
            <v>Clément</v>
          </cell>
          <cell r="F216" t="str">
            <v>AC Bollene</v>
          </cell>
          <cell r="H216" t="str">
            <v>M</v>
          </cell>
        </row>
        <row r="217">
          <cell r="B217">
            <v>26</v>
          </cell>
          <cell r="D217" t="str">
            <v>ROMAN</v>
          </cell>
          <cell r="E217" t="str">
            <v>Guillaume</v>
          </cell>
          <cell r="F217" t="str">
            <v>VC Aubagne</v>
          </cell>
          <cell r="H217" t="str">
            <v>M</v>
          </cell>
        </row>
        <row r="218">
          <cell r="B218">
            <v>27</v>
          </cell>
          <cell r="D218" t="str">
            <v>ROMAN</v>
          </cell>
          <cell r="E218" t="str">
            <v>Diego</v>
          </cell>
          <cell r="F218" t="str">
            <v>VC Aubagne</v>
          </cell>
          <cell r="H218" t="str">
            <v>M</v>
          </cell>
        </row>
        <row r="219">
          <cell r="B219">
            <v>28</v>
          </cell>
          <cell r="D219" t="str">
            <v>BERNEDE</v>
          </cell>
          <cell r="E219" t="str">
            <v>Kylian</v>
          </cell>
          <cell r="F219" t="str">
            <v>VC Aubagne</v>
          </cell>
          <cell r="H219" t="str">
            <v>M</v>
          </cell>
        </row>
        <row r="220">
          <cell r="B220">
            <v>29</v>
          </cell>
          <cell r="D220" t="str">
            <v>JOURDAIN DE MUIZON</v>
          </cell>
          <cell r="E220" t="str">
            <v>Emmie</v>
          </cell>
          <cell r="F220" t="str">
            <v>VC Aubagne</v>
          </cell>
          <cell r="H220" t="str">
            <v>F</v>
          </cell>
        </row>
        <row r="221">
          <cell r="B221">
            <v>30</v>
          </cell>
          <cell r="D221" t="str">
            <v>BRUNELLA</v>
          </cell>
          <cell r="E221" t="str">
            <v>Noa</v>
          </cell>
          <cell r="F221" t="str">
            <v>AC Berre</v>
          </cell>
          <cell r="H221" t="str">
            <v>M</v>
          </cell>
        </row>
        <row r="222">
          <cell r="B222">
            <v>31</v>
          </cell>
          <cell r="D222" t="str">
            <v>GARRIDO</v>
          </cell>
          <cell r="E222" t="str">
            <v>Alex</v>
          </cell>
          <cell r="F222" t="str">
            <v>VS Ciotaden</v>
          </cell>
          <cell r="H222" t="str">
            <v>M</v>
          </cell>
        </row>
        <row r="223">
          <cell r="B223">
            <v>32</v>
          </cell>
          <cell r="D223" t="str">
            <v>GVOZDENOVIC</v>
          </cell>
          <cell r="E223" t="str">
            <v>Raphael</v>
          </cell>
          <cell r="F223" t="str">
            <v>VS Ciotaden</v>
          </cell>
          <cell r="H223" t="str">
            <v>M</v>
          </cell>
        </row>
        <row r="224">
          <cell r="B224">
            <v>33</v>
          </cell>
          <cell r="C224" t="str">
            <v>x</v>
          </cell>
          <cell r="D224" t="str">
            <v>SERRA</v>
          </cell>
          <cell r="E224" t="str">
            <v>Pablo</v>
          </cell>
          <cell r="F224" t="str">
            <v>CVC Monfavet</v>
          </cell>
          <cell r="H224" t="str">
            <v>M</v>
          </cell>
        </row>
        <row r="225">
          <cell r="B225">
            <v>34</v>
          </cell>
          <cell r="C225" t="str">
            <v>x</v>
          </cell>
          <cell r="D225" t="str">
            <v>VERMET</v>
          </cell>
          <cell r="E225" t="str">
            <v>Emelyne</v>
          </cell>
          <cell r="F225" t="str">
            <v>VC Miramas</v>
          </cell>
          <cell r="H225" t="str">
            <v>F</v>
          </cell>
        </row>
        <row r="244">
          <cell r="B244" t="str">
            <v>PUPILLES 2</v>
          </cell>
        </row>
        <row r="245">
          <cell r="B245" t="str">
            <v>N° de   Dossard</v>
          </cell>
          <cell r="C245" t="str">
            <v>Prés.</v>
          </cell>
          <cell r="D245" t="str">
            <v>NOM</v>
          </cell>
          <cell r="E245" t="str">
            <v>PRENOM</v>
          </cell>
          <cell r="F245" t="str">
            <v>ASSOCIATION</v>
          </cell>
          <cell r="G245" t="str">
            <v>N° LICENCE</v>
          </cell>
          <cell r="H245" t="str">
            <v>sexe</v>
          </cell>
        </row>
        <row r="246">
          <cell r="B246">
            <v>51</v>
          </cell>
          <cell r="C246" t="str">
            <v>x</v>
          </cell>
          <cell r="D246" t="str">
            <v>MOURET</v>
          </cell>
          <cell r="E246" t="str">
            <v>Ambre</v>
          </cell>
          <cell r="F246" t="str">
            <v>Grand Braquet</v>
          </cell>
          <cell r="H246" t="str">
            <v>F</v>
          </cell>
        </row>
        <row r="247">
          <cell r="B247">
            <v>52</v>
          </cell>
          <cell r="D247" t="str">
            <v>SABATIER</v>
          </cell>
          <cell r="E247" t="str">
            <v>Lukas</v>
          </cell>
          <cell r="F247" t="str">
            <v>Grand Braquet</v>
          </cell>
          <cell r="H247" t="str">
            <v>M</v>
          </cell>
        </row>
        <row r="248">
          <cell r="B248">
            <v>53</v>
          </cell>
          <cell r="C248" t="str">
            <v>x</v>
          </cell>
          <cell r="D248" t="str">
            <v>TAPIZ</v>
          </cell>
          <cell r="E248" t="str">
            <v>Hugo</v>
          </cell>
          <cell r="F248" t="str">
            <v>Grand Braquet</v>
          </cell>
          <cell r="H248" t="str">
            <v>M</v>
          </cell>
        </row>
        <row r="249">
          <cell r="B249">
            <v>54</v>
          </cell>
          <cell r="C249" t="str">
            <v>x</v>
          </cell>
          <cell r="D249" t="str">
            <v>VASKOVSKY-NEGRE</v>
          </cell>
          <cell r="E249" t="str">
            <v>Alexandre</v>
          </cell>
          <cell r="F249" t="str">
            <v>Grand Braquet</v>
          </cell>
          <cell r="H249" t="str">
            <v>M</v>
          </cell>
        </row>
        <row r="250">
          <cell r="B250">
            <v>55</v>
          </cell>
          <cell r="C250" t="str">
            <v>x</v>
          </cell>
          <cell r="D250" t="str">
            <v>BONORA</v>
          </cell>
          <cell r="E250" t="str">
            <v>Victor</v>
          </cell>
          <cell r="F250" t="str">
            <v>Grand Braquet</v>
          </cell>
          <cell r="H250" t="str">
            <v>M</v>
          </cell>
        </row>
        <row r="251">
          <cell r="B251">
            <v>56</v>
          </cell>
          <cell r="D251" t="str">
            <v>DURIN</v>
          </cell>
          <cell r="E251" t="str">
            <v>Marvin</v>
          </cell>
          <cell r="F251" t="str">
            <v>Grand Braquet</v>
          </cell>
          <cell r="H251" t="str">
            <v>M</v>
          </cell>
        </row>
        <row r="252">
          <cell r="B252">
            <v>57</v>
          </cell>
          <cell r="C252" t="str">
            <v>x</v>
          </cell>
          <cell r="D252" t="str">
            <v>BEDEL</v>
          </cell>
          <cell r="E252" t="str">
            <v>Pauline</v>
          </cell>
          <cell r="F252" t="str">
            <v>VC Le Thor</v>
          </cell>
          <cell r="H252" t="str">
            <v>F</v>
          </cell>
        </row>
        <row r="253">
          <cell r="B253">
            <v>58</v>
          </cell>
          <cell r="D253" t="str">
            <v>PODEVA</v>
          </cell>
          <cell r="E253" t="str">
            <v>Tristan</v>
          </cell>
          <cell r="F253" t="str">
            <v>VC Le Thor</v>
          </cell>
          <cell r="H253" t="str">
            <v>M</v>
          </cell>
        </row>
        <row r="254">
          <cell r="B254">
            <v>59</v>
          </cell>
          <cell r="D254" t="str">
            <v>BERTRAND</v>
          </cell>
          <cell r="E254" t="str">
            <v>Manon</v>
          </cell>
          <cell r="F254" t="str">
            <v>VC Le Thor</v>
          </cell>
          <cell r="H254" t="str">
            <v>F</v>
          </cell>
        </row>
        <row r="255">
          <cell r="D255" t="str">
            <v>PROSPERI</v>
          </cell>
          <cell r="E255" t="str">
            <v>Gabriel</v>
          </cell>
          <cell r="F255" t="str">
            <v>VC Le Thor</v>
          </cell>
          <cell r="H255" t="str">
            <v>M</v>
          </cell>
        </row>
        <row r="256">
          <cell r="B256">
            <v>61</v>
          </cell>
          <cell r="C256" t="str">
            <v>x</v>
          </cell>
          <cell r="D256" t="str">
            <v>RUELLO KERMELIN</v>
          </cell>
          <cell r="E256" t="str">
            <v>Bastien</v>
          </cell>
          <cell r="F256" t="str">
            <v>VC Le Thor</v>
          </cell>
          <cell r="H256" t="str">
            <v>M</v>
          </cell>
        </row>
        <row r="257">
          <cell r="B257">
            <v>62</v>
          </cell>
          <cell r="C257" t="str">
            <v>x</v>
          </cell>
          <cell r="D257" t="str">
            <v>SOLER</v>
          </cell>
          <cell r="E257" t="str">
            <v>Thomas</v>
          </cell>
          <cell r="F257" t="str">
            <v>VC Le Thor</v>
          </cell>
          <cell r="H257" t="str">
            <v>M</v>
          </cell>
        </row>
        <row r="258">
          <cell r="B258">
            <v>63</v>
          </cell>
          <cell r="D258" t="str">
            <v>GHARES</v>
          </cell>
          <cell r="E258" t="str">
            <v>Khemis</v>
          </cell>
          <cell r="F258" t="str">
            <v>VC Le Thor</v>
          </cell>
          <cell r="H258" t="str">
            <v>M</v>
          </cell>
        </row>
        <row r="259">
          <cell r="B259">
            <v>64</v>
          </cell>
          <cell r="C259" t="str">
            <v>x</v>
          </cell>
          <cell r="D259" t="str">
            <v>MANGANELLI</v>
          </cell>
          <cell r="E259" t="str">
            <v>Loan</v>
          </cell>
          <cell r="F259" t="str">
            <v>VC Le Thor</v>
          </cell>
          <cell r="H259" t="str">
            <v>M</v>
          </cell>
        </row>
        <row r="260">
          <cell r="B260">
            <v>65</v>
          </cell>
          <cell r="C260" t="str">
            <v>x</v>
          </cell>
          <cell r="D260" t="str">
            <v>DANY</v>
          </cell>
          <cell r="E260" t="str">
            <v>Eva</v>
          </cell>
          <cell r="F260" t="str">
            <v>VC Le Thor</v>
          </cell>
          <cell r="H260" t="str">
            <v>F</v>
          </cell>
        </row>
        <row r="261">
          <cell r="B261">
            <v>66</v>
          </cell>
          <cell r="D261" t="str">
            <v>POZDNYSHEV</v>
          </cell>
          <cell r="E261" t="str">
            <v>Daniil</v>
          </cell>
          <cell r="F261" t="str">
            <v>VC Le Thor</v>
          </cell>
          <cell r="H261" t="str">
            <v>M</v>
          </cell>
        </row>
        <row r="262">
          <cell r="B262">
            <v>67</v>
          </cell>
          <cell r="D262" t="str">
            <v>MARCELLIN</v>
          </cell>
          <cell r="E262" t="str">
            <v>Léo</v>
          </cell>
          <cell r="F262" t="str">
            <v>VCSAG</v>
          </cell>
          <cell r="H262" t="str">
            <v>M</v>
          </cell>
        </row>
        <row r="263">
          <cell r="B263">
            <v>68</v>
          </cell>
          <cell r="C263" t="str">
            <v>x</v>
          </cell>
          <cell r="D263" t="str">
            <v>SANTOS-LODEY</v>
          </cell>
          <cell r="E263" t="str">
            <v>Louka</v>
          </cell>
          <cell r="F263" t="str">
            <v>VCSAG</v>
          </cell>
          <cell r="H263" t="str">
            <v>M</v>
          </cell>
        </row>
        <row r="264">
          <cell r="B264">
            <v>69</v>
          </cell>
          <cell r="D264" t="str">
            <v>DE LIBERO</v>
          </cell>
          <cell r="E264" t="str">
            <v>Samuel</v>
          </cell>
          <cell r="F264" t="str">
            <v>AC Bollene</v>
          </cell>
          <cell r="H264" t="str">
            <v>M</v>
          </cell>
        </row>
        <row r="265">
          <cell r="B265">
            <v>70</v>
          </cell>
          <cell r="D265" t="str">
            <v>LIZAGA</v>
          </cell>
          <cell r="E265" t="str">
            <v>Bryan</v>
          </cell>
          <cell r="F265" t="str">
            <v>AC Bollene</v>
          </cell>
          <cell r="H265" t="str">
            <v>M</v>
          </cell>
        </row>
        <row r="266">
          <cell r="B266">
            <v>71</v>
          </cell>
          <cell r="D266" t="str">
            <v>CARBONE</v>
          </cell>
          <cell r="E266" t="str">
            <v>Baptiste</v>
          </cell>
          <cell r="F266" t="str">
            <v>VC Aubagne</v>
          </cell>
          <cell r="H266" t="str">
            <v>M</v>
          </cell>
        </row>
        <row r="267">
          <cell r="B267">
            <v>72</v>
          </cell>
          <cell r="D267" t="str">
            <v>HABCHI</v>
          </cell>
          <cell r="E267" t="str">
            <v>Arris</v>
          </cell>
          <cell r="F267" t="str">
            <v>VC Aubagne</v>
          </cell>
          <cell r="H267" t="str">
            <v>M</v>
          </cell>
        </row>
        <row r="268">
          <cell r="B268">
            <v>73</v>
          </cell>
          <cell r="D268" t="str">
            <v>ROCCHICCIOLI</v>
          </cell>
          <cell r="E268" t="str">
            <v>Samuel</v>
          </cell>
          <cell r="F268" t="str">
            <v>VC Aubagne</v>
          </cell>
          <cell r="H268" t="str">
            <v>M</v>
          </cell>
        </row>
        <row r="269">
          <cell r="B269">
            <v>74</v>
          </cell>
          <cell r="C269" t="str">
            <v>x</v>
          </cell>
          <cell r="D269" t="str">
            <v>AMROUNE</v>
          </cell>
          <cell r="E269" t="str">
            <v>Mathis</v>
          </cell>
          <cell r="F269" t="str">
            <v>AC Berre</v>
          </cell>
          <cell r="H269" t="str">
            <v>M</v>
          </cell>
        </row>
        <row r="270">
          <cell r="B270">
            <v>75</v>
          </cell>
          <cell r="C270" t="str">
            <v>x</v>
          </cell>
          <cell r="D270" t="str">
            <v>MARTY</v>
          </cell>
          <cell r="E270" t="str">
            <v>Ryan</v>
          </cell>
          <cell r="F270" t="str">
            <v>AC Berre</v>
          </cell>
          <cell r="H270" t="str">
            <v>M</v>
          </cell>
        </row>
        <row r="271">
          <cell r="B271">
            <v>76</v>
          </cell>
          <cell r="D271" t="str">
            <v>SOUISSI</v>
          </cell>
          <cell r="E271" t="str">
            <v>Khelil</v>
          </cell>
          <cell r="F271" t="str">
            <v>AC Berre</v>
          </cell>
          <cell r="H271" t="str">
            <v>M</v>
          </cell>
        </row>
        <row r="272">
          <cell r="B272">
            <v>88</v>
          </cell>
          <cell r="D272" t="str">
            <v>SA DA SILVA</v>
          </cell>
          <cell r="E272" t="str">
            <v>Tony</v>
          </cell>
          <cell r="F272" t="str">
            <v>AC Berre</v>
          </cell>
          <cell r="H272" t="str">
            <v>M</v>
          </cell>
        </row>
        <row r="273">
          <cell r="B273">
            <v>77</v>
          </cell>
          <cell r="D273" t="str">
            <v>PAUCOUET</v>
          </cell>
          <cell r="E273" t="str">
            <v>Téo</v>
          </cell>
          <cell r="F273" t="str">
            <v>VS Ciotaden</v>
          </cell>
          <cell r="H273" t="str">
            <v>M</v>
          </cell>
        </row>
        <row r="274">
          <cell r="B274">
            <v>78</v>
          </cell>
          <cell r="C274" t="str">
            <v>x</v>
          </cell>
          <cell r="D274" t="str">
            <v>CLANET</v>
          </cell>
          <cell r="E274" t="str">
            <v>Damien</v>
          </cell>
          <cell r="F274" t="str">
            <v>VS Ciotaden</v>
          </cell>
          <cell r="H274" t="str">
            <v>M</v>
          </cell>
        </row>
        <row r="275">
          <cell r="B275">
            <v>79</v>
          </cell>
          <cell r="C275" t="str">
            <v>x</v>
          </cell>
          <cell r="D275" t="str">
            <v>DECOMBLE</v>
          </cell>
          <cell r="E275" t="str">
            <v>Maxime</v>
          </cell>
          <cell r="F275" t="str">
            <v>VS Ciotaden</v>
          </cell>
          <cell r="H275" t="str">
            <v>M</v>
          </cell>
        </row>
        <row r="276">
          <cell r="B276">
            <v>80</v>
          </cell>
          <cell r="D276" t="str">
            <v>GRIMALDI</v>
          </cell>
          <cell r="E276" t="str">
            <v>Marco</v>
          </cell>
          <cell r="F276" t="str">
            <v>VS Ciotaden</v>
          </cell>
          <cell r="H276" t="str">
            <v>M</v>
          </cell>
        </row>
        <row r="277">
          <cell r="B277">
            <v>81</v>
          </cell>
          <cell r="C277" t="str">
            <v>x</v>
          </cell>
          <cell r="D277" t="str">
            <v>LARCHER</v>
          </cell>
          <cell r="E277" t="str">
            <v>Antoine</v>
          </cell>
          <cell r="F277" t="str">
            <v>CVC Montfavet</v>
          </cell>
          <cell r="H277" t="str">
            <v>M</v>
          </cell>
        </row>
        <row r="278">
          <cell r="B278">
            <v>82</v>
          </cell>
          <cell r="D278" t="str">
            <v>BOCQUET</v>
          </cell>
          <cell r="E278" t="str">
            <v>Chris</v>
          </cell>
          <cell r="F278" t="str">
            <v>Salon Cyclo Sport</v>
          </cell>
          <cell r="H278" t="str">
            <v>M</v>
          </cell>
        </row>
        <row r="279">
          <cell r="B279">
            <v>83</v>
          </cell>
          <cell r="D279" t="str">
            <v>BROUT-BERTRAND</v>
          </cell>
          <cell r="E279" t="str">
            <v>Antoine</v>
          </cell>
          <cell r="F279" t="str">
            <v>Salon Cyclo Sport</v>
          </cell>
          <cell r="H279" t="str">
            <v>M</v>
          </cell>
        </row>
        <row r="280">
          <cell r="B280">
            <v>84</v>
          </cell>
          <cell r="D280" t="str">
            <v>DA SILVA LOPES</v>
          </cell>
          <cell r="E280" t="str">
            <v>Gabriel</v>
          </cell>
          <cell r="F280" t="str">
            <v>Salon Cyclo Sport</v>
          </cell>
          <cell r="H280" t="str">
            <v>M</v>
          </cell>
        </row>
        <row r="281">
          <cell r="B281">
            <v>85</v>
          </cell>
          <cell r="D281" t="str">
            <v>JEAN</v>
          </cell>
          <cell r="E281" t="str">
            <v>Philémon</v>
          </cell>
          <cell r="F281" t="str">
            <v>Salon Cyclo Sport</v>
          </cell>
          <cell r="H281" t="str">
            <v>M</v>
          </cell>
        </row>
        <row r="282">
          <cell r="B282">
            <v>86</v>
          </cell>
          <cell r="D282" t="str">
            <v>MONNIER</v>
          </cell>
          <cell r="E282" t="str">
            <v>Charly</v>
          </cell>
          <cell r="F282" t="str">
            <v>Salon Cyclo Sport</v>
          </cell>
          <cell r="H282" t="str">
            <v>M</v>
          </cell>
        </row>
        <row r="283">
          <cell r="B283">
            <v>87</v>
          </cell>
          <cell r="D283" t="str">
            <v>RESTOUT</v>
          </cell>
          <cell r="E283" t="str">
            <v>Paul</v>
          </cell>
          <cell r="F283" t="str">
            <v>Salon Cyclo Sport</v>
          </cell>
          <cell r="H283" t="str">
            <v>M</v>
          </cell>
        </row>
        <row r="284">
          <cell r="B284">
            <v>89</v>
          </cell>
          <cell r="C284" t="str">
            <v>x</v>
          </cell>
          <cell r="D284" t="str">
            <v>CHAMBERLAIN</v>
          </cell>
          <cell r="E284" t="str">
            <v>Oscar</v>
          </cell>
          <cell r="F284" t="str">
            <v>CVC Montfavet</v>
          </cell>
          <cell r="H284" t="str">
            <v>M</v>
          </cell>
        </row>
        <row r="285">
          <cell r="B285">
            <v>60</v>
          </cell>
          <cell r="C285" t="str">
            <v>x</v>
          </cell>
          <cell r="D285" t="str">
            <v>BIANCHI</v>
          </cell>
          <cell r="E285" t="str">
            <v>Valentin</v>
          </cell>
          <cell r="F285" t="str">
            <v>VC Le Thor</v>
          </cell>
          <cell r="H285" t="str">
            <v>M</v>
          </cell>
        </row>
        <row r="309">
          <cell r="D309" t="str">
            <v>BENJAMINS 1 2004</v>
          </cell>
          <cell r="E309" t="str">
            <v>BENJAMINS 2</v>
          </cell>
        </row>
        <row r="310">
          <cell r="D310">
            <v>36</v>
          </cell>
          <cell r="E310">
            <v>37</v>
          </cell>
        </row>
        <row r="311">
          <cell r="D311">
            <v>15</v>
          </cell>
          <cell r="E311">
            <v>19</v>
          </cell>
        </row>
        <row r="317">
          <cell r="B317">
            <v>1</v>
          </cell>
          <cell r="D317" t="str">
            <v>BOURGUES</v>
          </cell>
          <cell r="E317" t="str">
            <v>Camille</v>
          </cell>
          <cell r="F317" t="str">
            <v>Grand Braquet</v>
          </cell>
          <cell r="H317" t="str">
            <v>F</v>
          </cell>
        </row>
        <row r="318">
          <cell r="B318">
            <v>2</v>
          </cell>
          <cell r="D318" t="str">
            <v>RINALDI</v>
          </cell>
          <cell r="E318" t="str">
            <v>Alexis</v>
          </cell>
          <cell r="F318" t="str">
            <v>Grand Braquet</v>
          </cell>
          <cell r="H318" t="str">
            <v>M</v>
          </cell>
        </row>
        <row r="319">
          <cell r="B319">
            <v>3</v>
          </cell>
          <cell r="C319" t="str">
            <v>x</v>
          </cell>
          <cell r="D319" t="str">
            <v>SABATIER</v>
          </cell>
          <cell r="E319" t="str">
            <v>Théo</v>
          </cell>
          <cell r="F319" t="str">
            <v>Grand Braquet</v>
          </cell>
          <cell r="H319" t="str">
            <v>M</v>
          </cell>
        </row>
        <row r="320">
          <cell r="B320">
            <v>4</v>
          </cell>
          <cell r="C320" t="str">
            <v>x</v>
          </cell>
          <cell r="D320" t="str">
            <v xml:space="preserve">BONORA </v>
          </cell>
          <cell r="E320" t="str">
            <v>Camille</v>
          </cell>
          <cell r="F320" t="str">
            <v>Grand Braquet</v>
          </cell>
          <cell r="H320" t="str">
            <v>F</v>
          </cell>
        </row>
        <row r="321">
          <cell r="B321">
            <v>5</v>
          </cell>
          <cell r="D321" t="str">
            <v>BIDON</v>
          </cell>
          <cell r="E321" t="str">
            <v>Jordan</v>
          </cell>
          <cell r="F321" t="str">
            <v>VC Le Thor</v>
          </cell>
          <cell r="H321" t="str">
            <v>M</v>
          </cell>
        </row>
        <row r="322">
          <cell r="B322">
            <v>6</v>
          </cell>
          <cell r="C322" t="str">
            <v>x</v>
          </cell>
          <cell r="D322" t="str">
            <v>GEORGE</v>
          </cell>
          <cell r="E322" t="str">
            <v>Lenny</v>
          </cell>
          <cell r="F322" t="str">
            <v>VC Le Thor</v>
          </cell>
          <cell r="H322" t="str">
            <v>M</v>
          </cell>
        </row>
        <row r="323">
          <cell r="B323">
            <v>7</v>
          </cell>
          <cell r="C323" t="str">
            <v>x</v>
          </cell>
          <cell r="D323" t="str">
            <v>CHASTEL</v>
          </cell>
          <cell r="E323" t="str">
            <v>Carla</v>
          </cell>
          <cell r="F323" t="str">
            <v>VC Le Thor</v>
          </cell>
          <cell r="H323" t="str">
            <v>F</v>
          </cell>
        </row>
        <row r="324">
          <cell r="B324">
            <v>8</v>
          </cell>
          <cell r="D324" t="str">
            <v>ALARCO</v>
          </cell>
          <cell r="E324" t="str">
            <v>Logan</v>
          </cell>
          <cell r="F324" t="str">
            <v>VC Le Thor</v>
          </cell>
          <cell r="H324" t="str">
            <v>M</v>
          </cell>
        </row>
        <row r="325">
          <cell r="B325">
            <v>9</v>
          </cell>
          <cell r="D325" t="str">
            <v>COUVRAT</v>
          </cell>
          <cell r="E325" t="str">
            <v>Clemence</v>
          </cell>
          <cell r="F325" t="str">
            <v>VCSAG</v>
          </cell>
          <cell r="H325" t="str">
            <v>F</v>
          </cell>
        </row>
        <row r="326">
          <cell r="B326">
            <v>10</v>
          </cell>
          <cell r="D326" t="str">
            <v>KIMMERLING</v>
          </cell>
          <cell r="E326" t="str">
            <v>Iban</v>
          </cell>
          <cell r="F326" t="str">
            <v>VCSAG</v>
          </cell>
          <cell r="H326" t="str">
            <v>M</v>
          </cell>
        </row>
        <row r="327">
          <cell r="B327">
            <v>11</v>
          </cell>
          <cell r="D327" t="str">
            <v>MAHIEU</v>
          </cell>
          <cell r="E327" t="str">
            <v>Grégoire</v>
          </cell>
          <cell r="F327" t="str">
            <v>VCSAG</v>
          </cell>
          <cell r="H327" t="str">
            <v>M</v>
          </cell>
        </row>
        <row r="328">
          <cell r="B328">
            <v>12</v>
          </cell>
          <cell r="C328" t="str">
            <v>x</v>
          </cell>
          <cell r="D328" t="str">
            <v>MARTINEZ</v>
          </cell>
          <cell r="E328" t="str">
            <v>Marvin</v>
          </cell>
          <cell r="F328" t="str">
            <v>VCSAG</v>
          </cell>
          <cell r="H328" t="str">
            <v>M</v>
          </cell>
        </row>
        <row r="329">
          <cell r="B329">
            <v>13</v>
          </cell>
          <cell r="D329" t="str">
            <v>RISI</v>
          </cell>
          <cell r="E329" t="str">
            <v>Enzo</v>
          </cell>
          <cell r="F329" t="str">
            <v>VCSAG</v>
          </cell>
          <cell r="H329" t="str">
            <v>M</v>
          </cell>
        </row>
        <row r="330">
          <cell r="B330">
            <v>14</v>
          </cell>
          <cell r="C330" t="str">
            <v>x</v>
          </cell>
          <cell r="D330" t="str">
            <v>ROCCHI</v>
          </cell>
          <cell r="E330" t="str">
            <v>Bastien</v>
          </cell>
          <cell r="F330" t="str">
            <v>VCSAG</v>
          </cell>
          <cell r="H330" t="str">
            <v>M</v>
          </cell>
        </row>
        <row r="331">
          <cell r="B331">
            <v>15</v>
          </cell>
          <cell r="D331" t="str">
            <v>AUTRAN VEGA</v>
          </cell>
          <cell r="E331" t="str">
            <v>Tony</v>
          </cell>
          <cell r="F331" t="str">
            <v>AC Bollene</v>
          </cell>
          <cell r="H331" t="str">
            <v>M</v>
          </cell>
        </row>
        <row r="332">
          <cell r="B332">
            <v>16</v>
          </cell>
          <cell r="D332" t="str">
            <v>TAURELLE</v>
          </cell>
          <cell r="E332" t="str">
            <v>Clement</v>
          </cell>
          <cell r="F332" t="str">
            <v>AC Bollene</v>
          </cell>
          <cell r="H332" t="str">
            <v>M</v>
          </cell>
        </row>
        <row r="333">
          <cell r="B333">
            <v>17</v>
          </cell>
          <cell r="C333" t="str">
            <v>x</v>
          </cell>
          <cell r="D333" t="str">
            <v>VENDELLI</v>
          </cell>
          <cell r="E333" t="str">
            <v>Lucas</v>
          </cell>
          <cell r="F333" t="str">
            <v>AC Bollene</v>
          </cell>
          <cell r="H333" t="str">
            <v>M</v>
          </cell>
        </row>
        <row r="334">
          <cell r="B334">
            <v>18</v>
          </cell>
          <cell r="C334" t="str">
            <v>x</v>
          </cell>
          <cell r="D334" t="str">
            <v>D'ALEO</v>
          </cell>
          <cell r="E334" t="str">
            <v>James</v>
          </cell>
          <cell r="F334" t="str">
            <v>AC Bollene</v>
          </cell>
          <cell r="H334" t="str">
            <v>M</v>
          </cell>
        </row>
        <row r="335">
          <cell r="B335">
            <v>19</v>
          </cell>
          <cell r="C335" t="str">
            <v>x</v>
          </cell>
          <cell r="D335" t="str">
            <v>SATTI</v>
          </cell>
          <cell r="E335" t="str">
            <v>Vincent</v>
          </cell>
          <cell r="F335" t="str">
            <v>VC Aubagne</v>
          </cell>
          <cell r="H335" t="str">
            <v>M</v>
          </cell>
        </row>
        <row r="336">
          <cell r="B336">
            <v>20</v>
          </cell>
          <cell r="D336" t="str">
            <v>BOISBINEUF</v>
          </cell>
          <cell r="E336" t="str">
            <v>Morgane</v>
          </cell>
          <cell r="F336" t="str">
            <v>VC Aubagne</v>
          </cell>
          <cell r="H336" t="str">
            <v>F</v>
          </cell>
        </row>
        <row r="337">
          <cell r="B337">
            <v>21</v>
          </cell>
          <cell r="D337" t="str">
            <v>LEBRUN</v>
          </cell>
          <cell r="E337" t="str">
            <v>Clemence</v>
          </cell>
          <cell r="F337" t="str">
            <v>VC Aubagne</v>
          </cell>
          <cell r="H337" t="str">
            <v>F</v>
          </cell>
        </row>
        <row r="338">
          <cell r="B338">
            <v>22</v>
          </cell>
          <cell r="D338" t="str">
            <v>FLANAGAN</v>
          </cell>
          <cell r="E338" t="str">
            <v>Roan</v>
          </cell>
          <cell r="F338" t="str">
            <v>VC Aubagne</v>
          </cell>
          <cell r="H338" t="str">
            <v>M</v>
          </cell>
        </row>
        <row r="339">
          <cell r="B339">
            <v>23</v>
          </cell>
          <cell r="D339" t="str">
            <v>DURAND</v>
          </cell>
          <cell r="E339" t="str">
            <v>Remi</v>
          </cell>
          <cell r="F339" t="str">
            <v>VC Aubagne</v>
          </cell>
          <cell r="H339" t="str">
            <v>M</v>
          </cell>
        </row>
        <row r="340">
          <cell r="B340">
            <v>24</v>
          </cell>
          <cell r="D340" t="str">
            <v>PAYET</v>
          </cell>
          <cell r="E340" t="str">
            <v>Anthony</v>
          </cell>
          <cell r="F340" t="str">
            <v>VC Aubagne</v>
          </cell>
          <cell r="H340" t="str">
            <v>M</v>
          </cell>
        </row>
        <row r="341">
          <cell r="B341">
            <v>25</v>
          </cell>
          <cell r="C341" t="str">
            <v>x</v>
          </cell>
          <cell r="D341" t="str">
            <v>BLANC</v>
          </cell>
          <cell r="E341" t="str">
            <v>Thibault</v>
          </cell>
          <cell r="F341" t="str">
            <v>AC Berre</v>
          </cell>
          <cell r="H341" t="str">
            <v>M</v>
          </cell>
        </row>
        <row r="342">
          <cell r="B342">
            <v>26</v>
          </cell>
          <cell r="D342" t="str">
            <v>SOUISSI</v>
          </cell>
          <cell r="E342" t="str">
            <v>Lylia</v>
          </cell>
          <cell r="F342" t="str">
            <v>AC Berre</v>
          </cell>
          <cell r="H342" t="str">
            <v>F</v>
          </cell>
        </row>
        <row r="343">
          <cell r="B343">
            <v>27</v>
          </cell>
          <cell r="D343" t="str">
            <v>BRUNELLA</v>
          </cell>
          <cell r="E343" t="str">
            <v>Alexis</v>
          </cell>
          <cell r="F343" t="str">
            <v>AC Berre</v>
          </cell>
          <cell r="H343" t="str">
            <v>M</v>
          </cell>
        </row>
        <row r="344">
          <cell r="B344">
            <v>28</v>
          </cell>
          <cell r="C344" t="str">
            <v>x</v>
          </cell>
          <cell r="D344" t="str">
            <v>ALLARY</v>
          </cell>
          <cell r="E344" t="str">
            <v>Antoine</v>
          </cell>
          <cell r="F344" t="str">
            <v>VS Ciotaden</v>
          </cell>
          <cell r="H344" t="str">
            <v>M</v>
          </cell>
        </row>
        <row r="345">
          <cell r="B345">
            <v>29</v>
          </cell>
          <cell r="D345" t="str">
            <v>ATTIAS</v>
          </cell>
          <cell r="E345" t="str">
            <v>Raphael</v>
          </cell>
          <cell r="F345" t="str">
            <v>VS Ciotaden</v>
          </cell>
          <cell r="H345" t="str">
            <v>M</v>
          </cell>
        </row>
        <row r="346">
          <cell r="B346">
            <v>30</v>
          </cell>
          <cell r="C346" t="str">
            <v>x</v>
          </cell>
          <cell r="D346" t="str">
            <v>AGOSTINI</v>
          </cell>
          <cell r="E346" t="str">
            <v>Hugo</v>
          </cell>
          <cell r="F346" t="str">
            <v>VS Ciotaden</v>
          </cell>
          <cell r="H346" t="str">
            <v>M</v>
          </cell>
        </row>
        <row r="347">
          <cell r="B347">
            <v>31</v>
          </cell>
          <cell r="D347" t="str">
            <v>LE GARGEAN</v>
          </cell>
          <cell r="E347" t="str">
            <v>Kilian</v>
          </cell>
          <cell r="F347" t="str">
            <v>VS Ciotaden</v>
          </cell>
          <cell r="H347" t="str">
            <v>M</v>
          </cell>
        </row>
        <row r="348">
          <cell r="B348">
            <v>32</v>
          </cell>
          <cell r="D348" t="str">
            <v>COQUET</v>
          </cell>
          <cell r="E348" t="str">
            <v>Maxime</v>
          </cell>
          <cell r="F348" t="str">
            <v>CVC Montfavet</v>
          </cell>
          <cell r="H348" t="str">
            <v>M</v>
          </cell>
        </row>
        <row r="349">
          <cell r="B349">
            <v>33</v>
          </cell>
          <cell r="C349" t="str">
            <v>x</v>
          </cell>
          <cell r="D349" t="str">
            <v>CEBE</v>
          </cell>
          <cell r="E349" t="str">
            <v>Damien</v>
          </cell>
          <cell r="F349" t="str">
            <v>CVC Montfavet</v>
          </cell>
          <cell r="H349" t="str">
            <v>M</v>
          </cell>
        </row>
        <row r="350">
          <cell r="B350">
            <v>34</v>
          </cell>
          <cell r="C350" t="str">
            <v>x</v>
          </cell>
          <cell r="D350" t="str">
            <v>DACQUIN</v>
          </cell>
          <cell r="E350" t="str">
            <v>Adam</v>
          </cell>
          <cell r="F350" t="str">
            <v>CVC Montfavet</v>
          </cell>
          <cell r="H350" t="str">
            <v>M</v>
          </cell>
        </row>
        <row r="351">
          <cell r="B351">
            <v>35</v>
          </cell>
          <cell r="C351" t="str">
            <v>x</v>
          </cell>
          <cell r="D351" t="str">
            <v>MADONA</v>
          </cell>
          <cell r="E351" t="str">
            <v>Corentin</v>
          </cell>
          <cell r="F351" t="str">
            <v>Salon Cyclo Sport</v>
          </cell>
          <cell r="H351" t="str">
            <v>M</v>
          </cell>
        </row>
        <row r="352">
          <cell r="D352" t="str">
            <v>MINARD KHEREN</v>
          </cell>
          <cell r="E352" t="str">
            <v>Dylan</v>
          </cell>
          <cell r="F352" t="str">
            <v>CVC Montfavet</v>
          </cell>
          <cell r="H352" t="str">
            <v>M</v>
          </cell>
        </row>
        <row r="379">
          <cell r="B379" t="str">
            <v>BENJAMINS 2</v>
          </cell>
          <cell r="D379">
            <v>2003</v>
          </cell>
        </row>
        <row r="380">
          <cell r="B380" t="str">
            <v>N° de   Dossard</v>
          </cell>
          <cell r="C380" t="str">
            <v>Prés.</v>
          </cell>
          <cell r="D380" t="str">
            <v>NOM</v>
          </cell>
          <cell r="E380" t="str">
            <v>PRENOM</v>
          </cell>
          <cell r="F380" t="str">
            <v>ASSOCIATION</v>
          </cell>
          <cell r="G380" t="str">
            <v>N° LICENCE</v>
          </cell>
          <cell r="H380" t="str">
            <v>sexe</v>
          </cell>
        </row>
        <row r="381">
          <cell r="B381">
            <v>51</v>
          </cell>
          <cell r="C381" t="str">
            <v>x</v>
          </cell>
          <cell r="D381" t="str">
            <v>CAMOIN</v>
          </cell>
          <cell r="E381" t="str">
            <v>Jean-baptiste</v>
          </cell>
          <cell r="F381" t="str">
            <v>Grand Braquet</v>
          </cell>
          <cell r="H381" t="str">
            <v>M</v>
          </cell>
        </row>
        <row r="382">
          <cell r="B382">
            <v>52</v>
          </cell>
          <cell r="C382" t="str">
            <v>x</v>
          </cell>
          <cell r="D382" t="str">
            <v>FOGLIO</v>
          </cell>
          <cell r="E382" t="str">
            <v>Mathias</v>
          </cell>
          <cell r="F382" t="str">
            <v>Grand Braquet</v>
          </cell>
          <cell r="H382" t="str">
            <v>M</v>
          </cell>
        </row>
        <row r="383">
          <cell r="B383">
            <v>53</v>
          </cell>
          <cell r="C383" t="str">
            <v>x</v>
          </cell>
          <cell r="D383" t="str">
            <v>ALLORO</v>
          </cell>
          <cell r="E383" t="str">
            <v>Mattéo</v>
          </cell>
          <cell r="F383" t="str">
            <v>Grand Braquet</v>
          </cell>
          <cell r="H383" t="str">
            <v>M</v>
          </cell>
        </row>
        <row r="384">
          <cell r="B384">
            <v>54</v>
          </cell>
          <cell r="C384" t="str">
            <v>x</v>
          </cell>
          <cell r="D384" t="str">
            <v>TASSARO</v>
          </cell>
          <cell r="E384" t="str">
            <v>Tom</v>
          </cell>
          <cell r="F384" t="str">
            <v>Grand Braquet</v>
          </cell>
          <cell r="H384" t="str">
            <v>M</v>
          </cell>
        </row>
        <row r="385">
          <cell r="B385">
            <v>55</v>
          </cell>
          <cell r="D385" t="str">
            <v>RAHAL</v>
          </cell>
          <cell r="E385" t="str">
            <v>Tom</v>
          </cell>
          <cell r="F385" t="str">
            <v>Grand Braquet</v>
          </cell>
          <cell r="H385" t="str">
            <v>M</v>
          </cell>
        </row>
        <row r="386">
          <cell r="B386">
            <v>56</v>
          </cell>
          <cell r="D386" t="str">
            <v>JANICKI</v>
          </cell>
          <cell r="E386" t="str">
            <v>Maël</v>
          </cell>
          <cell r="F386" t="str">
            <v>Grand Braquet</v>
          </cell>
          <cell r="H386" t="str">
            <v>M</v>
          </cell>
        </row>
        <row r="387">
          <cell r="B387">
            <v>57</v>
          </cell>
          <cell r="C387" t="str">
            <v>x</v>
          </cell>
          <cell r="D387" t="str">
            <v>WAVRANT</v>
          </cell>
          <cell r="E387" t="str">
            <v>Gaëtan</v>
          </cell>
          <cell r="F387" t="str">
            <v>Grand Braquet</v>
          </cell>
          <cell r="H387" t="str">
            <v>M</v>
          </cell>
        </row>
        <row r="388">
          <cell r="B388">
            <v>58</v>
          </cell>
          <cell r="C388" t="str">
            <v>x</v>
          </cell>
          <cell r="D388" t="str">
            <v>VALERIO</v>
          </cell>
          <cell r="E388" t="str">
            <v>Axel</v>
          </cell>
          <cell r="F388" t="str">
            <v>VC Le Thor</v>
          </cell>
          <cell r="H388" t="str">
            <v>M</v>
          </cell>
        </row>
        <row r="389">
          <cell r="B389">
            <v>59</v>
          </cell>
          <cell r="D389" t="str">
            <v>MATTESINI</v>
          </cell>
          <cell r="E389" t="str">
            <v>Lorenzo</v>
          </cell>
          <cell r="F389" t="str">
            <v>VC Le Thor</v>
          </cell>
          <cell r="H389" t="str">
            <v>M</v>
          </cell>
        </row>
        <row r="390">
          <cell r="B390">
            <v>60</v>
          </cell>
          <cell r="D390" t="str">
            <v>ALIAGA</v>
          </cell>
          <cell r="E390" t="str">
            <v>Mathis</v>
          </cell>
          <cell r="F390" t="str">
            <v>VC Le Thor</v>
          </cell>
          <cell r="H390" t="str">
            <v>M</v>
          </cell>
        </row>
        <row r="391">
          <cell r="B391">
            <v>61</v>
          </cell>
          <cell r="C391" t="str">
            <v>x</v>
          </cell>
          <cell r="D391" t="str">
            <v>CURIE</v>
          </cell>
          <cell r="E391" t="str">
            <v>Gaël</v>
          </cell>
          <cell r="F391" t="str">
            <v>VC Le Thor</v>
          </cell>
          <cell r="H391" t="str">
            <v>M</v>
          </cell>
        </row>
        <row r="392">
          <cell r="B392">
            <v>62</v>
          </cell>
          <cell r="C392" t="str">
            <v>x</v>
          </cell>
          <cell r="D392" t="str">
            <v>COLLAS</v>
          </cell>
          <cell r="E392" t="str">
            <v>Joris</v>
          </cell>
          <cell r="F392" t="str">
            <v>VC Le Thor</v>
          </cell>
          <cell r="H392" t="str">
            <v>M</v>
          </cell>
        </row>
        <row r="393">
          <cell r="B393">
            <v>63</v>
          </cell>
          <cell r="C393" t="str">
            <v>x</v>
          </cell>
          <cell r="D393" t="str">
            <v>VINIEL</v>
          </cell>
          <cell r="E393" t="str">
            <v>Mathys</v>
          </cell>
          <cell r="F393" t="str">
            <v>VC Le Thor</v>
          </cell>
          <cell r="H393" t="str">
            <v>M</v>
          </cell>
        </row>
        <row r="394">
          <cell r="B394">
            <v>64</v>
          </cell>
          <cell r="C394" t="str">
            <v>x</v>
          </cell>
          <cell r="D394" t="str">
            <v>JULLIAN</v>
          </cell>
          <cell r="E394" t="str">
            <v>Corentin</v>
          </cell>
          <cell r="F394" t="str">
            <v>VC Le Thor</v>
          </cell>
          <cell r="H394" t="str">
            <v>M</v>
          </cell>
        </row>
        <row r="395">
          <cell r="B395">
            <v>65</v>
          </cell>
          <cell r="D395" t="str">
            <v>JOLY</v>
          </cell>
          <cell r="E395" t="str">
            <v>Lilian</v>
          </cell>
          <cell r="F395" t="str">
            <v>VCSAG</v>
          </cell>
          <cell r="H395" t="str">
            <v>M</v>
          </cell>
        </row>
        <row r="396">
          <cell r="B396">
            <v>66</v>
          </cell>
          <cell r="C396" t="str">
            <v>x</v>
          </cell>
          <cell r="D396" t="str">
            <v>LAURENS</v>
          </cell>
          <cell r="E396" t="str">
            <v>Anthony</v>
          </cell>
          <cell r="F396" t="str">
            <v>VCSAG</v>
          </cell>
          <cell r="H396" t="str">
            <v>M</v>
          </cell>
        </row>
        <row r="397">
          <cell r="B397">
            <v>67</v>
          </cell>
          <cell r="D397" t="str">
            <v>MOSSE</v>
          </cell>
          <cell r="E397" t="str">
            <v>Arthur</v>
          </cell>
          <cell r="F397" t="str">
            <v>VCSAG</v>
          </cell>
          <cell r="H397" t="str">
            <v>M</v>
          </cell>
        </row>
        <row r="398">
          <cell r="B398">
            <v>68</v>
          </cell>
          <cell r="D398" t="str">
            <v>PARRA</v>
          </cell>
          <cell r="E398" t="str">
            <v>Louna</v>
          </cell>
          <cell r="F398" t="str">
            <v>VCSAG</v>
          </cell>
          <cell r="H398" t="str">
            <v>F</v>
          </cell>
        </row>
        <row r="399">
          <cell r="B399">
            <v>69</v>
          </cell>
          <cell r="D399" t="str">
            <v>DI PRIMA</v>
          </cell>
          <cell r="E399" t="str">
            <v>Evan</v>
          </cell>
          <cell r="F399" t="str">
            <v>AC Bollene</v>
          </cell>
          <cell r="H399" t="str">
            <v>M</v>
          </cell>
        </row>
        <row r="400">
          <cell r="B400">
            <v>70</v>
          </cell>
          <cell r="C400" t="str">
            <v>x</v>
          </cell>
          <cell r="D400" t="str">
            <v>GAUCHIER</v>
          </cell>
          <cell r="E400" t="str">
            <v>Joris</v>
          </cell>
          <cell r="F400" t="str">
            <v>AC Bollene</v>
          </cell>
          <cell r="H400" t="str">
            <v>M</v>
          </cell>
        </row>
        <row r="401">
          <cell r="B401">
            <v>71</v>
          </cell>
          <cell r="D401" t="str">
            <v>LURMIN</v>
          </cell>
          <cell r="E401" t="str">
            <v>Benjamin</v>
          </cell>
          <cell r="F401" t="str">
            <v>AC Bollene</v>
          </cell>
          <cell r="H401" t="str">
            <v>M</v>
          </cell>
        </row>
        <row r="402">
          <cell r="B402">
            <v>72</v>
          </cell>
          <cell r="C402" t="str">
            <v>x</v>
          </cell>
          <cell r="D402" t="str">
            <v>SGHIR</v>
          </cell>
          <cell r="E402" t="str">
            <v>Yassine</v>
          </cell>
          <cell r="F402" t="str">
            <v>AC Bollene</v>
          </cell>
          <cell r="H402" t="str">
            <v>M</v>
          </cell>
        </row>
        <row r="403">
          <cell r="B403">
            <v>73</v>
          </cell>
          <cell r="D403" t="str">
            <v>CHERON</v>
          </cell>
          <cell r="E403" t="str">
            <v>Kevin</v>
          </cell>
          <cell r="F403" t="str">
            <v>AC Bollene</v>
          </cell>
          <cell r="H403" t="str">
            <v>M</v>
          </cell>
        </row>
        <row r="404">
          <cell r="B404">
            <v>74</v>
          </cell>
          <cell r="D404" t="str">
            <v>BLAZY</v>
          </cell>
          <cell r="E404" t="str">
            <v>Clement</v>
          </cell>
          <cell r="F404" t="str">
            <v>AC Bollene</v>
          </cell>
          <cell r="H404" t="str">
            <v>M</v>
          </cell>
        </row>
        <row r="405">
          <cell r="B405">
            <v>75</v>
          </cell>
          <cell r="C405" t="str">
            <v>x</v>
          </cell>
          <cell r="D405" t="str">
            <v>GOUYACHE</v>
          </cell>
          <cell r="E405" t="str">
            <v>Alexandre</v>
          </cell>
          <cell r="F405" t="str">
            <v>VC Aubagne</v>
          </cell>
          <cell r="H405" t="str">
            <v>M</v>
          </cell>
        </row>
        <row r="406">
          <cell r="B406">
            <v>76</v>
          </cell>
          <cell r="D406" t="str">
            <v>JOURDAIN DE MUIZON</v>
          </cell>
          <cell r="E406" t="str">
            <v>Cellie</v>
          </cell>
          <cell r="F406" t="str">
            <v>VC Aubagne</v>
          </cell>
          <cell r="H406" t="str">
            <v>M</v>
          </cell>
        </row>
        <row r="407">
          <cell r="B407">
            <v>77</v>
          </cell>
          <cell r="D407" t="str">
            <v>DROUIN</v>
          </cell>
          <cell r="E407" t="str">
            <v>Alexandre</v>
          </cell>
          <cell r="F407" t="str">
            <v>VC Aubagne</v>
          </cell>
          <cell r="H407" t="str">
            <v>M</v>
          </cell>
        </row>
        <row r="408">
          <cell r="B408">
            <v>78</v>
          </cell>
          <cell r="D408" t="str">
            <v>RICHAUD</v>
          </cell>
          <cell r="E408" t="str">
            <v>Mathieu</v>
          </cell>
          <cell r="F408" t="str">
            <v>VC Aubagne</v>
          </cell>
          <cell r="H408" t="str">
            <v>M</v>
          </cell>
        </row>
        <row r="409">
          <cell r="B409">
            <v>79</v>
          </cell>
          <cell r="D409" t="str">
            <v>BUSUTTIL</v>
          </cell>
          <cell r="E409" t="str">
            <v>William</v>
          </cell>
          <cell r="F409" t="str">
            <v>VC Aubagne</v>
          </cell>
          <cell r="H409" t="str">
            <v>M</v>
          </cell>
        </row>
        <row r="410">
          <cell r="B410">
            <v>80</v>
          </cell>
          <cell r="C410" t="str">
            <v>x</v>
          </cell>
          <cell r="D410" t="str">
            <v>RAJUSTEL</v>
          </cell>
          <cell r="E410" t="str">
            <v>Loris</v>
          </cell>
          <cell r="F410" t="str">
            <v>AC Berre</v>
          </cell>
          <cell r="H410" t="str">
            <v>M</v>
          </cell>
        </row>
        <row r="411">
          <cell r="B411">
            <v>81</v>
          </cell>
          <cell r="C411" t="str">
            <v>x</v>
          </cell>
          <cell r="D411" t="str">
            <v>RANCE</v>
          </cell>
          <cell r="E411" t="str">
            <v>Antoine</v>
          </cell>
          <cell r="F411" t="str">
            <v>AC Berre</v>
          </cell>
          <cell r="H411" t="str">
            <v>M</v>
          </cell>
        </row>
        <row r="412">
          <cell r="B412">
            <v>82</v>
          </cell>
          <cell r="C412" t="str">
            <v>x</v>
          </cell>
          <cell r="D412" t="str">
            <v>PANSIER</v>
          </cell>
          <cell r="E412" t="str">
            <v>Thomas</v>
          </cell>
          <cell r="F412" t="str">
            <v>CVC Montfavet</v>
          </cell>
          <cell r="H412" t="str">
            <v>M</v>
          </cell>
        </row>
        <row r="413">
          <cell r="B413">
            <v>83</v>
          </cell>
          <cell r="C413" t="str">
            <v>x</v>
          </cell>
          <cell r="D413" t="str">
            <v>PANSIER</v>
          </cell>
          <cell r="E413" t="str">
            <v>Julian</v>
          </cell>
          <cell r="F413" t="str">
            <v>CVC Montfavet</v>
          </cell>
          <cell r="H413" t="str">
            <v>M</v>
          </cell>
        </row>
        <row r="414">
          <cell r="B414">
            <v>84</v>
          </cell>
          <cell r="C414" t="str">
            <v>x</v>
          </cell>
          <cell r="D414" t="str">
            <v>FOURMENT</v>
          </cell>
          <cell r="E414" t="str">
            <v>Nicolas</v>
          </cell>
          <cell r="F414" t="str">
            <v>Salon Cyclo Sport</v>
          </cell>
          <cell r="H414" t="str">
            <v>M</v>
          </cell>
        </row>
        <row r="415">
          <cell r="B415">
            <v>85</v>
          </cell>
          <cell r="D415" t="str">
            <v>SAMSON-COUSTELLIER</v>
          </cell>
          <cell r="E415" t="str">
            <v>Solenn</v>
          </cell>
          <cell r="F415" t="str">
            <v>Salon Cyclo Sport</v>
          </cell>
          <cell r="H415" t="str">
            <v>F</v>
          </cell>
        </row>
        <row r="416">
          <cell r="B416">
            <v>86</v>
          </cell>
          <cell r="D416" t="str">
            <v>TARDIF</v>
          </cell>
          <cell r="E416" t="str">
            <v>Guilhem</v>
          </cell>
          <cell r="F416" t="str">
            <v>Salon Cyclo Sport</v>
          </cell>
          <cell r="H416" t="str">
            <v>M</v>
          </cell>
        </row>
        <row r="417">
          <cell r="B417">
            <v>87</v>
          </cell>
          <cell r="D417" t="str">
            <v>TARDIF</v>
          </cell>
          <cell r="E417" t="str">
            <v>Baptiste</v>
          </cell>
          <cell r="F417" t="str">
            <v>Salon Cyclo Sport</v>
          </cell>
          <cell r="G417">
            <v>2105241205</v>
          </cell>
          <cell r="H417" t="str">
            <v>M</v>
          </cell>
        </row>
        <row r="482">
          <cell r="D482" t="str">
            <v>MINIMES 1 2002</v>
          </cell>
          <cell r="E482" t="str">
            <v>MINIMES 2</v>
          </cell>
        </row>
        <row r="483">
          <cell r="D483">
            <v>34</v>
          </cell>
          <cell r="E483">
            <v>27</v>
          </cell>
        </row>
        <row r="484">
          <cell r="D484">
            <v>10</v>
          </cell>
          <cell r="E484">
            <v>14</v>
          </cell>
        </row>
        <row r="490">
          <cell r="B490">
            <v>1</v>
          </cell>
          <cell r="D490" t="str">
            <v>KABLY</v>
          </cell>
          <cell r="E490" t="str">
            <v>Nyzar</v>
          </cell>
          <cell r="F490" t="str">
            <v>Grand Braquet</v>
          </cell>
          <cell r="H490" t="str">
            <v>M</v>
          </cell>
        </row>
        <row r="491">
          <cell r="B491">
            <v>2</v>
          </cell>
          <cell r="C491" t="str">
            <v>x</v>
          </cell>
          <cell r="D491" t="str">
            <v>MOURET</v>
          </cell>
          <cell r="E491" t="str">
            <v>Thomas</v>
          </cell>
          <cell r="F491" t="str">
            <v>Grand Braquet</v>
          </cell>
          <cell r="H491" t="str">
            <v>M</v>
          </cell>
        </row>
        <row r="492">
          <cell r="B492">
            <v>3</v>
          </cell>
          <cell r="D492" t="str">
            <v>DARGENT</v>
          </cell>
          <cell r="E492" t="str">
            <v>Corentin</v>
          </cell>
          <cell r="F492" t="str">
            <v>Grand Braquet</v>
          </cell>
          <cell r="H492" t="str">
            <v>M</v>
          </cell>
        </row>
        <row r="493">
          <cell r="B493">
            <v>4</v>
          </cell>
          <cell r="D493" t="str">
            <v>CRAMBES</v>
          </cell>
          <cell r="E493" t="str">
            <v>Mathieu</v>
          </cell>
          <cell r="F493" t="str">
            <v>Grand Braquet</v>
          </cell>
          <cell r="H493" t="str">
            <v>M</v>
          </cell>
        </row>
        <row r="494">
          <cell r="B494">
            <v>5</v>
          </cell>
          <cell r="C494" t="str">
            <v>x</v>
          </cell>
          <cell r="D494" t="str">
            <v>PROCUREUR</v>
          </cell>
          <cell r="E494" t="str">
            <v>Nicolas</v>
          </cell>
          <cell r="F494" t="str">
            <v>Grand Braquet</v>
          </cell>
          <cell r="H494" t="str">
            <v>M</v>
          </cell>
        </row>
        <row r="495">
          <cell r="B495">
            <v>6</v>
          </cell>
          <cell r="C495" t="str">
            <v>x</v>
          </cell>
          <cell r="D495" t="str">
            <v>IMBERT</v>
          </cell>
          <cell r="E495" t="str">
            <v>Eva</v>
          </cell>
          <cell r="F495" t="str">
            <v>VC Le Thor</v>
          </cell>
          <cell r="H495" t="str">
            <v>F</v>
          </cell>
        </row>
        <row r="496">
          <cell r="B496">
            <v>7</v>
          </cell>
          <cell r="D496" t="str">
            <v>CROS</v>
          </cell>
          <cell r="E496" t="str">
            <v>Quentin</v>
          </cell>
          <cell r="F496" t="str">
            <v>VC Le Thor</v>
          </cell>
          <cell r="H496" t="str">
            <v>M</v>
          </cell>
        </row>
        <row r="497">
          <cell r="B497">
            <v>8</v>
          </cell>
          <cell r="D497" t="str">
            <v>CARRICHERO</v>
          </cell>
          <cell r="E497" t="str">
            <v>Matthieu</v>
          </cell>
          <cell r="F497" t="str">
            <v>VC Le Thor</v>
          </cell>
          <cell r="H497" t="str">
            <v>M</v>
          </cell>
        </row>
        <row r="498">
          <cell r="B498">
            <v>9</v>
          </cell>
          <cell r="C498" t="str">
            <v>x</v>
          </cell>
          <cell r="D498" t="str">
            <v>BERTRAND</v>
          </cell>
          <cell r="E498" t="str">
            <v>Quentin</v>
          </cell>
          <cell r="F498" t="str">
            <v>VC Le Thor</v>
          </cell>
          <cell r="H498" t="str">
            <v>M</v>
          </cell>
        </row>
        <row r="499">
          <cell r="B499">
            <v>10</v>
          </cell>
          <cell r="D499" t="str">
            <v>WILSON</v>
          </cell>
          <cell r="E499" t="str">
            <v>Quentin</v>
          </cell>
          <cell r="F499" t="str">
            <v>VC Le Thor</v>
          </cell>
          <cell r="H499" t="str">
            <v>M</v>
          </cell>
        </row>
        <row r="500">
          <cell r="B500">
            <v>11</v>
          </cell>
          <cell r="C500" t="str">
            <v>x</v>
          </cell>
          <cell r="D500" t="str">
            <v>PLAUCHE</v>
          </cell>
          <cell r="E500" t="str">
            <v>Victoire</v>
          </cell>
          <cell r="F500" t="str">
            <v>VC Le Thor</v>
          </cell>
          <cell r="H500" t="str">
            <v>F</v>
          </cell>
        </row>
        <row r="501">
          <cell r="B501">
            <v>12</v>
          </cell>
          <cell r="D501" t="str">
            <v>LARGAUD</v>
          </cell>
          <cell r="E501" t="str">
            <v>Bastien</v>
          </cell>
          <cell r="F501" t="str">
            <v>VC Le Thor</v>
          </cell>
          <cell r="H501" t="str">
            <v>M</v>
          </cell>
        </row>
        <row r="502">
          <cell r="B502">
            <v>13</v>
          </cell>
          <cell r="C502" t="str">
            <v>x</v>
          </cell>
          <cell r="D502" t="str">
            <v>SOLER</v>
          </cell>
          <cell r="E502" t="str">
            <v>Julien</v>
          </cell>
          <cell r="F502" t="str">
            <v>VC Le Thor</v>
          </cell>
          <cell r="H502" t="str">
            <v>M</v>
          </cell>
        </row>
        <row r="503">
          <cell r="B503">
            <v>14</v>
          </cell>
          <cell r="C503" t="str">
            <v>x</v>
          </cell>
          <cell r="D503" t="str">
            <v>DUROU</v>
          </cell>
          <cell r="E503" t="str">
            <v>Lucas</v>
          </cell>
          <cell r="F503" t="str">
            <v>VCSAG</v>
          </cell>
          <cell r="H503" t="str">
            <v>M</v>
          </cell>
        </row>
        <row r="504">
          <cell r="B504">
            <v>15</v>
          </cell>
          <cell r="D504" t="str">
            <v>MARCHAND</v>
          </cell>
          <cell r="E504" t="str">
            <v>Ilona</v>
          </cell>
          <cell r="F504" t="str">
            <v>VCSAG</v>
          </cell>
          <cell r="H504" t="str">
            <v>F</v>
          </cell>
        </row>
        <row r="505">
          <cell r="B505">
            <v>16</v>
          </cell>
          <cell r="D505" t="str">
            <v>MANGIATORDI</v>
          </cell>
          <cell r="E505" t="str">
            <v>Julien</v>
          </cell>
          <cell r="F505" t="str">
            <v>VCSAG</v>
          </cell>
          <cell r="H505" t="str">
            <v>M</v>
          </cell>
        </row>
        <row r="506">
          <cell r="B506">
            <v>17</v>
          </cell>
          <cell r="D506" t="str">
            <v>MASSA</v>
          </cell>
          <cell r="E506" t="str">
            <v>Lois</v>
          </cell>
          <cell r="F506" t="str">
            <v>VCSAG</v>
          </cell>
          <cell r="H506" t="str">
            <v>M</v>
          </cell>
        </row>
        <row r="507">
          <cell r="B507">
            <v>18</v>
          </cell>
          <cell r="D507" t="str">
            <v>ROCCHI</v>
          </cell>
          <cell r="E507" t="str">
            <v>Lilian</v>
          </cell>
          <cell r="F507" t="str">
            <v>VCSAG</v>
          </cell>
          <cell r="H507" t="str">
            <v>M</v>
          </cell>
        </row>
        <row r="508">
          <cell r="B508">
            <v>19</v>
          </cell>
          <cell r="D508" t="str">
            <v>VARRAUD</v>
          </cell>
          <cell r="E508" t="str">
            <v>Alex</v>
          </cell>
          <cell r="F508" t="str">
            <v>VCSAG</v>
          </cell>
          <cell r="H508" t="str">
            <v>M</v>
          </cell>
        </row>
        <row r="509">
          <cell r="B509">
            <v>20</v>
          </cell>
          <cell r="D509" t="str">
            <v>FLANAGAN</v>
          </cell>
          <cell r="E509" t="str">
            <v>Aidan</v>
          </cell>
          <cell r="F509" t="str">
            <v>VC Aubagne</v>
          </cell>
          <cell r="H509" t="str">
            <v>M</v>
          </cell>
        </row>
        <row r="510">
          <cell r="B510">
            <v>21</v>
          </cell>
          <cell r="D510" t="str">
            <v>RODO</v>
          </cell>
          <cell r="E510" t="str">
            <v>Paul</v>
          </cell>
          <cell r="F510" t="str">
            <v>VC Aubagne</v>
          </cell>
          <cell r="H510" t="str">
            <v>M</v>
          </cell>
        </row>
        <row r="511">
          <cell r="B511">
            <v>22</v>
          </cell>
          <cell r="C511" t="str">
            <v>x</v>
          </cell>
          <cell r="D511" t="str">
            <v>LAUSEIG</v>
          </cell>
          <cell r="E511" t="str">
            <v>Brandon</v>
          </cell>
          <cell r="F511" t="str">
            <v>AC Berre</v>
          </cell>
          <cell r="H511" t="str">
            <v>M</v>
          </cell>
        </row>
        <row r="512">
          <cell r="B512">
            <v>23</v>
          </cell>
          <cell r="C512" t="str">
            <v>x</v>
          </cell>
          <cell r="D512" t="str">
            <v>BERNARD</v>
          </cell>
          <cell r="E512" t="str">
            <v>Paul</v>
          </cell>
          <cell r="F512" t="str">
            <v>AC Berre</v>
          </cell>
          <cell r="H512" t="str">
            <v>M</v>
          </cell>
        </row>
        <row r="513">
          <cell r="B513">
            <v>24</v>
          </cell>
          <cell r="D513" t="str">
            <v>DEMANGE</v>
          </cell>
          <cell r="E513" t="str">
            <v>Guillaume</v>
          </cell>
          <cell r="F513" t="str">
            <v>VS Ciotaden</v>
          </cell>
          <cell r="H513" t="str">
            <v>M</v>
          </cell>
        </row>
        <row r="514">
          <cell r="B514">
            <v>25</v>
          </cell>
          <cell r="D514" t="str">
            <v>SCHIETROMA</v>
          </cell>
          <cell r="E514" t="str">
            <v>Rudy</v>
          </cell>
          <cell r="F514" t="str">
            <v>VS Ciotaden</v>
          </cell>
          <cell r="H514" t="str">
            <v>M</v>
          </cell>
        </row>
        <row r="515">
          <cell r="B515">
            <v>26</v>
          </cell>
          <cell r="D515" t="str">
            <v>GRIMALDI</v>
          </cell>
          <cell r="E515" t="str">
            <v>Quentin</v>
          </cell>
          <cell r="F515" t="str">
            <v>VS Ciotaden</v>
          </cell>
          <cell r="H515" t="str">
            <v>M</v>
          </cell>
        </row>
        <row r="516">
          <cell r="B516">
            <v>27</v>
          </cell>
          <cell r="D516" t="str">
            <v>ZUBANOVIC</v>
          </cell>
          <cell r="E516" t="str">
            <v>Alexandre</v>
          </cell>
          <cell r="F516" t="str">
            <v>VS Ciotaden</v>
          </cell>
          <cell r="H516" t="str">
            <v>M</v>
          </cell>
        </row>
        <row r="517">
          <cell r="B517">
            <v>28</v>
          </cell>
          <cell r="D517" t="str">
            <v>MARTIN</v>
          </cell>
          <cell r="E517" t="str">
            <v>Florian</v>
          </cell>
          <cell r="F517" t="str">
            <v>CVC Montfavet</v>
          </cell>
          <cell r="H517" t="str">
            <v>M</v>
          </cell>
        </row>
        <row r="518">
          <cell r="B518">
            <v>29</v>
          </cell>
          <cell r="D518" t="str">
            <v>CHEVALIER</v>
          </cell>
          <cell r="E518" t="str">
            <v>Théo</v>
          </cell>
          <cell r="F518" t="str">
            <v>Salon Cyclo Sport</v>
          </cell>
          <cell r="H518" t="str">
            <v>M</v>
          </cell>
        </row>
        <row r="519">
          <cell r="B519">
            <v>30</v>
          </cell>
          <cell r="D519" t="str">
            <v>DA SILVA LOPES</v>
          </cell>
          <cell r="E519" t="str">
            <v>Mickaël</v>
          </cell>
          <cell r="F519" t="str">
            <v>Salon Cyclo Sport</v>
          </cell>
          <cell r="H519" t="str">
            <v>M</v>
          </cell>
        </row>
        <row r="520">
          <cell r="B520">
            <v>31</v>
          </cell>
          <cell r="D520" t="str">
            <v>RODRIGUEZ-DELESCLUSE</v>
          </cell>
          <cell r="E520" t="str">
            <v>Lucas</v>
          </cell>
          <cell r="F520" t="str">
            <v>Salon Cyclo Sport</v>
          </cell>
          <cell r="H520" t="str">
            <v>M</v>
          </cell>
        </row>
        <row r="521">
          <cell r="B521">
            <v>32</v>
          </cell>
          <cell r="D521" t="str">
            <v>VERITA</v>
          </cell>
          <cell r="E521" t="str">
            <v>Ugo</v>
          </cell>
          <cell r="F521" t="str">
            <v>Salon Cyclo Sport</v>
          </cell>
          <cell r="H521" t="str">
            <v>M</v>
          </cell>
        </row>
        <row r="522">
          <cell r="B522">
            <v>33</v>
          </cell>
          <cell r="D522" t="str">
            <v>COUENNE</v>
          </cell>
          <cell r="E522" t="str">
            <v>Julian</v>
          </cell>
          <cell r="F522" t="str">
            <v>Salon Cyclo Sport</v>
          </cell>
          <cell r="H522" t="str">
            <v>M</v>
          </cell>
        </row>
        <row r="523">
          <cell r="B523">
            <v>36</v>
          </cell>
          <cell r="C523" t="str">
            <v>x</v>
          </cell>
          <cell r="D523" t="str">
            <v>Cheron</v>
          </cell>
          <cell r="E523" t="str">
            <v>Kévin</v>
          </cell>
          <cell r="F523" t="str">
            <v>AC Bollene</v>
          </cell>
        </row>
        <row r="555">
          <cell r="B555" t="str">
            <v>MINIMES 2</v>
          </cell>
        </row>
        <row r="556">
          <cell r="B556" t="str">
            <v>N° de   Dossard</v>
          </cell>
          <cell r="C556" t="str">
            <v>Prés.</v>
          </cell>
          <cell r="D556" t="str">
            <v>NOM</v>
          </cell>
          <cell r="E556" t="str">
            <v>PRENOM</v>
          </cell>
          <cell r="F556" t="str">
            <v>ASSOCIATION</v>
          </cell>
          <cell r="G556" t="str">
            <v>N° LICENCE</v>
          </cell>
          <cell r="H556" t="str">
            <v>sexe</v>
          </cell>
        </row>
        <row r="557">
          <cell r="B557">
            <v>51</v>
          </cell>
          <cell r="C557" t="str">
            <v>x</v>
          </cell>
          <cell r="D557" t="str">
            <v>BERRUT</v>
          </cell>
          <cell r="E557" t="str">
            <v>Thomas</v>
          </cell>
          <cell r="F557" t="str">
            <v>Grand Braquet</v>
          </cell>
          <cell r="H557" t="str">
            <v>M</v>
          </cell>
        </row>
        <row r="558">
          <cell r="B558">
            <v>52</v>
          </cell>
          <cell r="C558" t="str">
            <v>x</v>
          </cell>
          <cell r="D558" t="str">
            <v>MARASCIA</v>
          </cell>
          <cell r="E558" t="str">
            <v>Antoine</v>
          </cell>
          <cell r="F558" t="str">
            <v>Grand Braquet</v>
          </cell>
          <cell r="H558" t="str">
            <v>M</v>
          </cell>
        </row>
        <row r="559">
          <cell r="B559">
            <v>53</v>
          </cell>
          <cell r="C559" t="str">
            <v>x</v>
          </cell>
          <cell r="D559" t="str">
            <v>MASSARINI</v>
          </cell>
          <cell r="E559" t="str">
            <v>Luca</v>
          </cell>
          <cell r="F559" t="str">
            <v>Grand Braquet</v>
          </cell>
          <cell r="H559" t="str">
            <v>M</v>
          </cell>
        </row>
        <row r="560">
          <cell r="B560">
            <v>54</v>
          </cell>
          <cell r="C560" t="str">
            <v>x</v>
          </cell>
          <cell r="D560" t="str">
            <v>MATTA</v>
          </cell>
          <cell r="E560" t="str">
            <v>Alessandro</v>
          </cell>
          <cell r="F560" t="str">
            <v>Grand Braquet</v>
          </cell>
          <cell r="H560" t="str">
            <v>M</v>
          </cell>
        </row>
        <row r="561">
          <cell r="B561">
            <v>55</v>
          </cell>
          <cell r="C561" t="str">
            <v>x</v>
          </cell>
          <cell r="D561" t="str">
            <v>FARGIER</v>
          </cell>
          <cell r="E561" t="str">
            <v>Jade</v>
          </cell>
          <cell r="F561" t="str">
            <v>Grand Braquet</v>
          </cell>
          <cell r="H561" t="str">
            <v>F</v>
          </cell>
        </row>
        <row r="562">
          <cell r="B562">
            <v>56</v>
          </cell>
          <cell r="C562" t="str">
            <v>x</v>
          </cell>
          <cell r="D562" t="str">
            <v>PATELLARO</v>
          </cell>
          <cell r="E562" t="str">
            <v>Dorian</v>
          </cell>
          <cell r="F562" t="str">
            <v>Grand Braquet</v>
          </cell>
          <cell r="H562" t="str">
            <v>M</v>
          </cell>
        </row>
        <row r="563">
          <cell r="B563">
            <v>57</v>
          </cell>
          <cell r="D563" t="str">
            <v>PEUGNET</v>
          </cell>
          <cell r="E563" t="str">
            <v>Engheran</v>
          </cell>
          <cell r="F563" t="str">
            <v>Grand Braquet</v>
          </cell>
          <cell r="H563" t="str">
            <v>M</v>
          </cell>
        </row>
        <row r="564">
          <cell r="B564">
            <v>58</v>
          </cell>
          <cell r="D564" t="str">
            <v>MACADONIA</v>
          </cell>
          <cell r="E564" t="str">
            <v>Ludovic</v>
          </cell>
          <cell r="F564" t="str">
            <v>Grand Braquet</v>
          </cell>
          <cell r="H564" t="str">
            <v>M</v>
          </cell>
        </row>
        <row r="565">
          <cell r="B565">
            <v>59</v>
          </cell>
          <cell r="D565" t="str">
            <v>PASERO</v>
          </cell>
          <cell r="E565" t="str">
            <v>Auguste</v>
          </cell>
          <cell r="F565" t="str">
            <v>VC Le Thor</v>
          </cell>
          <cell r="H565" t="str">
            <v>M</v>
          </cell>
        </row>
        <row r="566">
          <cell r="B566">
            <v>60</v>
          </cell>
          <cell r="C566" t="str">
            <v>x</v>
          </cell>
          <cell r="D566" t="str">
            <v>BEDEL</v>
          </cell>
          <cell r="E566" t="str">
            <v>Guillaume</v>
          </cell>
          <cell r="F566" t="str">
            <v>VC Le Thor</v>
          </cell>
          <cell r="H566" t="str">
            <v>M</v>
          </cell>
        </row>
        <row r="567">
          <cell r="B567">
            <v>61</v>
          </cell>
          <cell r="D567" t="str">
            <v>SERPOLLET</v>
          </cell>
          <cell r="E567" t="str">
            <v>Romain</v>
          </cell>
          <cell r="F567" t="str">
            <v>VC Le Thor</v>
          </cell>
          <cell r="H567" t="str">
            <v>M</v>
          </cell>
        </row>
        <row r="568">
          <cell r="B568">
            <v>62</v>
          </cell>
          <cell r="D568" t="str">
            <v>RUELLO KERMELIN</v>
          </cell>
          <cell r="E568" t="str">
            <v>Laurie</v>
          </cell>
          <cell r="F568" t="str">
            <v>VC Le Thor</v>
          </cell>
          <cell r="H568" t="str">
            <v>F</v>
          </cell>
        </row>
        <row r="569">
          <cell r="B569">
            <v>63</v>
          </cell>
          <cell r="C569" t="str">
            <v>x</v>
          </cell>
          <cell r="D569" t="str">
            <v>GARDEL</v>
          </cell>
          <cell r="E569" t="str">
            <v>Yann</v>
          </cell>
          <cell r="F569" t="str">
            <v>VC Le Thor</v>
          </cell>
          <cell r="H569" t="str">
            <v>M</v>
          </cell>
        </row>
        <row r="570">
          <cell r="B570">
            <v>64</v>
          </cell>
          <cell r="C570" t="str">
            <v>x</v>
          </cell>
          <cell r="D570" t="str">
            <v>LARGAUD</v>
          </cell>
          <cell r="E570" t="str">
            <v>Thomas</v>
          </cell>
          <cell r="F570" t="str">
            <v>VC Le Thor</v>
          </cell>
          <cell r="H570" t="str">
            <v>M</v>
          </cell>
        </row>
        <row r="571">
          <cell r="B571">
            <v>65</v>
          </cell>
          <cell r="D571" t="str">
            <v>GUIRADO</v>
          </cell>
          <cell r="E571" t="str">
            <v>Axelle</v>
          </cell>
          <cell r="F571" t="str">
            <v>VCSAG</v>
          </cell>
          <cell r="H571" t="str">
            <v>F</v>
          </cell>
        </row>
        <row r="572">
          <cell r="B572">
            <v>66</v>
          </cell>
          <cell r="C572" t="str">
            <v>x</v>
          </cell>
          <cell r="D572" t="str">
            <v>GENDROT</v>
          </cell>
          <cell r="E572" t="str">
            <v>Samantha</v>
          </cell>
          <cell r="F572" t="str">
            <v>AC Bollene</v>
          </cell>
          <cell r="H572" t="str">
            <v>F</v>
          </cell>
        </row>
        <row r="573">
          <cell r="B573">
            <v>67</v>
          </cell>
          <cell r="D573" t="str">
            <v>CORDOBA</v>
          </cell>
          <cell r="E573" t="str">
            <v>Alissia</v>
          </cell>
          <cell r="F573" t="str">
            <v>AC Bollene</v>
          </cell>
          <cell r="H573" t="str">
            <v>F</v>
          </cell>
        </row>
        <row r="574">
          <cell r="B574">
            <v>68</v>
          </cell>
          <cell r="D574" t="str">
            <v>CHIMOT</v>
          </cell>
          <cell r="E574" t="str">
            <v>Noam</v>
          </cell>
          <cell r="F574" t="str">
            <v>AC Bollene</v>
          </cell>
          <cell r="H574" t="str">
            <v>M</v>
          </cell>
        </row>
        <row r="575">
          <cell r="B575">
            <v>69</v>
          </cell>
          <cell r="C575" t="str">
            <v>x</v>
          </cell>
          <cell r="D575" t="str">
            <v>CHIAPELLO</v>
          </cell>
          <cell r="E575" t="str">
            <v>Bastien</v>
          </cell>
          <cell r="F575" t="str">
            <v>VC Aubagne</v>
          </cell>
          <cell r="H575" t="str">
            <v>M</v>
          </cell>
        </row>
        <row r="576">
          <cell r="B576">
            <v>70</v>
          </cell>
          <cell r="C576" t="str">
            <v>x</v>
          </cell>
          <cell r="D576" t="str">
            <v>BONNENFANT</v>
          </cell>
          <cell r="E576" t="str">
            <v>Tom</v>
          </cell>
          <cell r="F576" t="str">
            <v>VC Aubagne</v>
          </cell>
          <cell r="H576" t="str">
            <v>M</v>
          </cell>
        </row>
        <row r="577">
          <cell r="B577">
            <v>71</v>
          </cell>
          <cell r="C577" t="str">
            <v>x</v>
          </cell>
          <cell r="D577" t="str">
            <v>AMROUNE</v>
          </cell>
          <cell r="E577" t="str">
            <v>Yohan</v>
          </cell>
          <cell r="F577" t="str">
            <v>AC Berre</v>
          </cell>
          <cell r="H577" t="str">
            <v>M</v>
          </cell>
        </row>
        <row r="578">
          <cell r="B578">
            <v>72</v>
          </cell>
          <cell r="D578" t="str">
            <v>BLANCHARD</v>
          </cell>
          <cell r="E578" t="str">
            <v>Jean-Baptiste</v>
          </cell>
          <cell r="F578" t="str">
            <v>AC Berre</v>
          </cell>
          <cell r="H578" t="str">
            <v>M</v>
          </cell>
        </row>
        <row r="579">
          <cell r="B579">
            <v>73</v>
          </cell>
          <cell r="C579" t="str">
            <v>x</v>
          </cell>
          <cell r="D579" t="str">
            <v>SEGURA</v>
          </cell>
          <cell r="E579" t="str">
            <v>Quentin</v>
          </cell>
          <cell r="F579" t="str">
            <v>CVC Montfavet</v>
          </cell>
          <cell r="H579" t="str">
            <v>M</v>
          </cell>
        </row>
        <row r="580">
          <cell r="B580">
            <v>74</v>
          </cell>
          <cell r="D580" t="str">
            <v>PALMER</v>
          </cell>
          <cell r="E580" t="str">
            <v>Guilain</v>
          </cell>
          <cell r="F580" t="str">
            <v>CVC Montfavet</v>
          </cell>
          <cell r="H580" t="str">
            <v>M</v>
          </cell>
        </row>
        <row r="581">
          <cell r="B581">
            <v>75</v>
          </cell>
          <cell r="D581" t="str">
            <v>MARTINEZ</v>
          </cell>
          <cell r="E581" t="str">
            <v>Alexis</v>
          </cell>
          <cell r="F581" t="str">
            <v>CVC Montfavet</v>
          </cell>
          <cell r="H581" t="str">
            <v>M</v>
          </cell>
        </row>
        <row r="582">
          <cell r="B582">
            <v>76</v>
          </cell>
          <cell r="D582" t="str">
            <v>DA SILVA LOPES</v>
          </cell>
          <cell r="E582" t="str">
            <v>Raphaël</v>
          </cell>
          <cell r="F582" t="str">
            <v>Salon Cyclo Sport</v>
          </cell>
          <cell r="H582" t="str">
            <v>M</v>
          </cell>
        </row>
        <row r="583">
          <cell r="B583">
            <v>77</v>
          </cell>
          <cell r="D583" t="str">
            <v>FRANCOIS</v>
          </cell>
          <cell r="E583" t="str">
            <v>Kelvin</v>
          </cell>
          <cell r="F583" t="str">
            <v>AVC Aix</v>
          </cell>
          <cell r="H583" t="str">
            <v>M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P492"/>
  <sheetViews>
    <sheetView showGridLines="0" showZeros="0" tabSelected="1" topLeftCell="A34" zoomScaleNormal="100" workbookViewId="0">
      <selection activeCell="Q53" sqref="Q53"/>
    </sheetView>
  </sheetViews>
  <sheetFormatPr baseColWidth="10" defaultColWidth="11.44140625" defaultRowHeight="15" x14ac:dyDescent="0.25"/>
  <cols>
    <col min="1" max="1" width="5.6640625" style="2" customWidth="1"/>
    <col min="2" max="2" width="7.6640625" style="11" customWidth="1"/>
    <col min="3" max="3" width="7.33203125" style="11" customWidth="1"/>
    <col min="4" max="4" width="25.6640625" style="11" customWidth="1"/>
    <col min="5" max="5" width="18.6640625" style="11" customWidth="1"/>
    <col min="6" max="6" width="24.6640625" style="11" customWidth="1"/>
    <col min="7" max="7" width="6.6640625" style="11" customWidth="1"/>
    <col min="8" max="8" width="6.5546875" style="12" customWidth="1"/>
    <col min="9" max="9" width="3.88671875" style="2" hidden="1" customWidth="1"/>
    <col min="10" max="12" width="3.88671875" style="3" hidden="1" customWidth="1"/>
    <col min="13" max="14" width="3.88671875" style="2" hidden="1" customWidth="1"/>
    <col min="15" max="15" width="11.44140625" style="2" hidden="1" customWidth="1"/>
    <col min="16" max="256" width="11.44140625" style="2"/>
    <col min="257" max="257" width="5.6640625" style="2" customWidth="1"/>
    <col min="258" max="258" width="7.6640625" style="2" customWidth="1"/>
    <col min="259" max="259" width="7.33203125" style="2" customWidth="1"/>
    <col min="260" max="260" width="25.6640625" style="2" customWidth="1"/>
    <col min="261" max="261" width="18.6640625" style="2" customWidth="1"/>
    <col min="262" max="262" width="24.6640625" style="2" customWidth="1"/>
    <col min="263" max="263" width="6.6640625" style="2" customWidth="1"/>
    <col min="264" max="264" width="6.5546875" style="2" customWidth="1"/>
    <col min="265" max="271" width="0" style="2" hidden="1" customWidth="1"/>
    <col min="272" max="512" width="11.44140625" style="2"/>
    <col min="513" max="513" width="5.6640625" style="2" customWidth="1"/>
    <col min="514" max="514" width="7.6640625" style="2" customWidth="1"/>
    <col min="515" max="515" width="7.33203125" style="2" customWidth="1"/>
    <col min="516" max="516" width="25.6640625" style="2" customWidth="1"/>
    <col min="517" max="517" width="18.6640625" style="2" customWidth="1"/>
    <col min="518" max="518" width="24.6640625" style="2" customWidth="1"/>
    <col min="519" max="519" width="6.6640625" style="2" customWidth="1"/>
    <col min="520" max="520" width="6.5546875" style="2" customWidth="1"/>
    <col min="521" max="527" width="0" style="2" hidden="1" customWidth="1"/>
    <col min="528" max="768" width="11.44140625" style="2"/>
    <col min="769" max="769" width="5.6640625" style="2" customWidth="1"/>
    <col min="770" max="770" width="7.6640625" style="2" customWidth="1"/>
    <col min="771" max="771" width="7.33203125" style="2" customWidth="1"/>
    <col min="772" max="772" width="25.6640625" style="2" customWidth="1"/>
    <col min="773" max="773" width="18.6640625" style="2" customWidth="1"/>
    <col min="774" max="774" width="24.6640625" style="2" customWidth="1"/>
    <col min="775" max="775" width="6.6640625" style="2" customWidth="1"/>
    <col min="776" max="776" width="6.5546875" style="2" customWidth="1"/>
    <col min="777" max="783" width="0" style="2" hidden="1" customWidth="1"/>
    <col min="784" max="1024" width="11.44140625" style="2"/>
    <col min="1025" max="1025" width="5.6640625" style="2" customWidth="1"/>
    <col min="1026" max="1026" width="7.6640625" style="2" customWidth="1"/>
    <col min="1027" max="1027" width="7.33203125" style="2" customWidth="1"/>
    <col min="1028" max="1028" width="25.6640625" style="2" customWidth="1"/>
    <col min="1029" max="1029" width="18.6640625" style="2" customWidth="1"/>
    <col min="1030" max="1030" width="24.6640625" style="2" customWidth="1"/>
    <col min="1031" max="1031" width="6.6640625" style="2" customWidth="1"/>
    <col min="1032" max="1032" width="6.5546875" style="2" customWidth="1"/>
    <col min="1033" max="1039" width="0" style="2" hidden="1" customWidth="1"/>
    <col min="1040" max="1280" width="11.44140625" style="2"/>
    <col min="1281" max="1281" width="5.6640625" style="2" customWidth="1"/>
    <col min="1282" max="1282" width="7.6640625" style="2" customWidth="1"/>
    <col min="1283" max="1283" width="7.33203125" style="2" customWidth="1"/>
    <col min="1284" max="1284" width="25.6640625" style="2" customWidth="1"/>
    <col min="1285" max="1285" width="18.6640625" style="2" customWidth="1"/>
    <col min="1286" max="1286" width="24.6640625" style="2" customWidth="1"/>
    <col min="1287" max="1287" width="6.6640625" style="2" customWidth="1"/>
    <col min="1288" max="1288" width="6.5546875" style="2" customWidth="1"/>
    <col min="1289" max="1295" width="0" style="2" hidden="1" customWidth="1"/>
    <col min="1296" max="1536" width="11.44140625" style="2"/>
    <col min="1537" max="1537" width="5.6640625" style="2" customWidth="1"/>
    <col min="1538" max="1538" width="7.6640625" style="2" customWidth="1"/>
    <col min="1539" max="1539" width="7.33203125" style="2" customWidth="1"/>
    <col min="1540" max="1540" width="25.6640625" style="2" customWidth="1"/>
    <col min="1541" max="1541" width="18.6640625" style="2" customWidth="1"/>
    <col min="1542" max="1542" width="24.6640625" style="2" customWidth="1"/>
    <col min="1543" max="1543" width="6.6640625" style="2" customWidth="1"/>
    <col min="1544" max="1544" width="6.5546875" style="2" customWidth="1"/>
    <col min="1545" max="1551" width="0" style="2" hidden="1" customWidth="1"/>
    <col min="1552" max="1792" width="11.44140625" style="2"/>
    <col min="1793" max="1793" width="5.6640625" style="2" customWidth="1"/>
    <col min="1794" max="1794" width="7.6640625" style="2" customWidth="1"/>
    <col min="1795" max="1795" width="7.33203125" style="2" customWidth="1"/>
    <col min="1796" max="1796" width="25.6640625" style="2" customWidth="1"/>
    <col min="1797" max="1797" width="18.6640625" style="2" customWidth="1"/>
    <col min="1798" max="1798" width="24.6640625" style="2" customWidth="1"/>
    <col min="1799" max="1799" width="6.6640625" style="2" customWidth="1"/>
    <col min="1800" max="1800" width="6.5546875" style="2" customWidth="1"/>
    <col min="1801" max="1807" width="0" style="2" hidden="1" customWidth="1"/>
    <col min="1808" max="2048" width="11.44140625" style="2"/>
    <col min="2049" max="2049" width="5.6640625" style="2" customWidth="1"/>
    <col min="2050" max="2050" width="7.6640625" style="2" customWidth="1"/>
    <col min="2051" max="2051" width="7.33203125" style="2" customWidth="1"/>
    <col min="2052" max="2052" width="25.6640625" style="2" customWidth="1"/>
    <col min="2053" max="2053" width="18.6640625" style="2" customWidth="1"/>
    <col min="2054" max="2054" width="24.6640625" style="2" customWidth="1"/>
    <col min="2055" max="2055" width="6.6640625" style="2" customWidth="1"/>
    <col min="2056" max="2056" width="6.5546875" style="2" customWidth="1"/>
    <col min="2057" max="2063" width="0" style="2" hidden="1" customWidth="1"/>
    <col min="2064" max="2304" width="11.44140625" style="2"/>
    <col min="2305" max="2305" width="5.6640625" style="2" customWidth="1"/>
    <col min="2306" max="2306" width="7.6640625" style="2" customWidth="1"/>
    <col min="2307" max="2307" width="7.33203125" style="2" customWidth="1"/>
    <col min="2308" max="2308" width="25.6640625" style="2" customWidth="1"/>
    <col min="2309" max="2309" width="18.6640625" style="2" customWidth="1"/>
    <col min="2310" max="2310" width="24.6640625" style="2" customWidth="1"/>
    <col min="2311" max="2311" width="6.6640625" style="2" customWidth="1"/>
    <col min="2312" max="2312" width="6.5546875" style="2" customWidth="1"/>
    <col min="2313" max="2319" width="0" style="2" hidden="1" customWidth="1"/>
    <col min="2320" max="2560" width="11.44140625" style="2"/>
    <col min="2561" max="2561" width="5.6640625" style="2" customWidth="1"/>
    <col min="2562" max="2562" width="7.6640625" style="2" customWidth="1"/>
    <col min="2563" max="2563" width="7.33203125" style="2" customWidth="1"/>
    <col min="2564" max="2564" width="25.6640625" style="2" customWidth="1"/>
    <col min="2565" max="2565" width="18.6640625" style="2" customWidth="1"/>
    <col min="2566" max="2566" width="24.6640625" style="2" customWidth="1"/>
    <col min="2567" max="2567" width="6.6640625" style="2" customWidth="1"/>
    <col min="2568" max="2568" width="6.5546875" style="2" customWidth="1"/>
    <col min="2569" max="2575" width="0" style="2" hidden="1" customWidth="1"/>
    <col min="2576" max="2816" width="11.44140625" style="2"/>
    <col min="2817" max="2817" width="5.6640625" style="2" customWidth="1"/>
    <col min="2818" max="2818" width="7.6640625" style="2" customWidth="1"/>
    <col min="2819" max="2819" width="7.33203125" style="2" customWidth="1"/>
    <col min="2820" max="2820" width="25.6640625" style="2" customWidth="1"/>
    <col min="2821" max="2821" width="18.6640625" style="2" customWidth="1"/>
    <col min="2822" max="2822" width="24.6640625" style="2" customWidth="1"/>
    <col min="2823" max="2823" width="6.6640625" style="2" customWidth="1"/>
    <col min="2824" max="2824" width="6.5546875" style="2" customWidth="1"/>
    <col min="2825" max="2831" width="0" style="2" hidden="1" customWidth="1"/>
    <col min="2832" max="3072" width="11.44140625" style="2"/>
    <col min="3073" max="3073" width="5.6640625" style="2" customWidth="1"/>
    <col min="3074" max="3074" width="7.6640625" style="2" customWidth="1"/>
    <col min="3075" max="3075" width="7.33203125" style="2" customWidth="1"/>
    <col min="3076" max="3076" width="25.6640625" style="2" customWidth="1"/>
    <col min="3077" max="3077" width="18.6640625" style="2" customWidth="1"/>
    <col min="3078" max="3078" width="24.6640625" style="2" customWidth="1"/>
    <col min="3079" max="3079" width="6.6640625" style="2" customWidth="1"/>
    <col min="3080" max="3080" width="6.5546875" style="2" customWidth="1"/>
    <col min="3081" max="3087" width="0" style="2" hidden="1" customWidth="1"/>
    <col min="3088" max="3328" width="11.44140625" style="2"/>
    <col min="3329" max="3329" width="5.6640625" style="2" customWidth="1"/>
    <col min="3330" max="3330" width="7.6640625" style="2" customWidth="1"/>
    <col min="3331" max="3331" width="7.33203125" style="2" customWidth="1"/>
    <col min="3332" max="3332" width="25.6640625" style="2" customWidth="1"/>
    <col min="3333" max="3333" width="18.6640625" style="2" customWidth="1"/>
    <col min="3334" max="3334" width="24.6640625" style="2" customWidth="1"/>
    <col min="3335" max="3335" width="6.6640625" style="2" customWidth="1"/>
    <col min="3336" max="3336" width="6.5546875" style="2" customWidth="1"/>
    <col min="3337" max="3343" width="0" style="2" hidden="1" customWidth="1"/>
    <col min="3344" max="3584" width="11.44140625" style="2"/>
    <col min="3585" max="3585" width="5.6640625" style="2" customWidth="1"/>
    <col min="3586" max="3586" width="7.6640625" style="2" customWidth="1"/>
    <col min="3587" max="3587" width="7.33203125" style="2" customWidth="1"/>
    <col min="3588" max="3588" width="25.6640625" style="2" customWidth="1"/>
    <col min="3589" max="3589" width="18.6640625" style="2" customWidth="1"/>
    <col min="3590" max="3590" width="24.6640625" style="2" customWidth="1"/>
    <col min="3591" max="3591" width="6.6640625" style="2" customWidth="1"/>
    <col min="3592" max="3592" width="6.5546875" style="2" customWidth="1"/>
    <col min="3593" max="3599" width="0" style="2" hidden="1" customWidth="1"/>
    <col min="3600" max="3840" width="11.44140625" style="2"/>
    <col min="3841" max="3841" width="5.6640625" style="2" customWidth="1"/>
    <col min="3842" max="3842" width="7.6640625" style="2" customWidth="1"/>
    <col min="3843" max="3843" width="7.33203125" style="2" customWidth="1"/>
    <col min="3844" max="3844" width="25.6640625" style="2" customWidth="1"/>
    <col min="3845" max="3845" width="18.6640625" style="2" customWidth="1"/>
    <col min="3846" max="3846" width="24.6640625" style="2" customWidth="1"/>
    <col min="3847" max="3847" width="6.6640625" style="2" customWidth="1"/>
    <col min="3848" max="3848" width="6.5546875" style="2" customWidth="1"/>
    <col min="3849" max="3855" width="0" style="2" hidden="1" customWidth="1"/>
    <col min="3856" max="4096" width="11.44140625" style="2"/>
    <col min="4097" max="4097" width="5.6640625" style="2" customWidth="1"/>
    <col min="4098" max="4098" width="7.6640625" style="2" customWidth="1"/>
    <col min="4099" max="4099" width="7.33203125" style="2" customWidth="1"/>
    <col min="4100" max="4100" width="25.6640625" style="2" customWidth="1"/>
    <col min="4101" max="4101" width="18.6640625" style="2" customWidth="1"/>
    <col min="4102" max="4102" width="24.6640625" style="2" customWidth="1"/>
    <col min="4103" max="4103" width="6.6640625" style="2" customWidth="1"/>
    <col min="4104" max="4104" width="6.5546875" style="2" customWidth="1"/>
    <col min="4105" max="4111" width="0" style="2" hidden="1" customWidth="1"/>
    <col min="4112" max="4352" width="11.44140625" style="2"/>
    <col min="4353" max="4353" width="5.6640625" style="2" customWidth="1"/>
    <col min="4354" max="4354" width="7.6640625" style="2" customWidth="1"/>
    <col min="4355" max="4355" width="7.33203125" style="2" customWidth="1"/>
    <col min="4356" max="4356" width="25.6640625" style="2" customWidth="1"/>
    <col min="4357" max="4357" width="18.6640625" style="2" customWidth="1"/>
    <col min="4358" max="4358" width="24.6640625" style="2" customWidth="1"/>
    <col min="4359" max="4359" width="6.6640625" style="2" customWidth="1"/>
    <col min="4360" max="4360" width="6.5546875" style="2" customWidth="1"/>
    <col min="4361" max="4367" width="0" style="2" hidden="1" customWidth="1"/>
    <col min="4368" max="4608" width="11.44140625" style="2"/>
    <col min="4609" max="4609" width="5.6640625" style="2" customWidth="1"/>
    <col min="4610" max="4610" width="7.6640625" style="2" customWidth="1"/>
    <col min="4611" max="4611" width="7.33203125" style="2" customWidth="1"/>
    <col min="4612" max="4612" width="25.6640625" style="2" customWidth="1"/>
    <col min="4613" max="4613" width="18.6640625" style="2" customWidth="1"/>
    <col min="4614" max="4614" width="24.6640625" style="2" customWidth="1"/>
    <col min="4615" max="4615" width="6.6640625" style="2" customWidth="1"/>
    <col min="4616" max="4616" width="6.5546875" style="2" customWidth="1"/>
    <col min="4617" max="4623" width="0" style="2" hidden="1" customWidth="1"/>
    <col min="4624" max="4864" width="11.44140625" style="2"/>
    <col min="4865" max="4865" width="5.6640625" style="2" customWidth="1"/>
    <col min="4866" max="4866" width="7.6640625" style="2" customWidth="1"/>
    <col min="4867" max="4867" width="7.33203125" style="2" customWidth="1"/>
    <col min="4868" max="4868" width="25.6640625" style="2" customWidth="1"/>
    <col min="4869" max="4869" width="18.6640625" style="2" customWidth="1"/>
    <col min="4870" max="4870" width="24.6640625" style="2" customWidth="1"/>
    <col min="4871" max="4871" width="6.6640625" style="2" customWidth="1"/>
    <col min="4872" max="4872" width="6.5546875" style="2" customWidth="1"/>
    <col min="4873" max="4879" width="0" style="2" hidden="1" customWidth="1"/>
    <col min="4880" max="5120" width="11.44140625" style="2"/>
    <col min="5121" max="5121" width="5.6640625" style="2" customWidth="1"/>
    <col min="5122" max="5122" width="7.6640625" style="2" customWidth="1"/>
    <col min="5123" max="5123" width="7.33203125" style="2" customWidth="1"/>
    <col min="5124" max="5124" width="25.6640625" style="2" customWidth="1"/>
    <col min="5125" max="5125" width="18.6640625" style="2" customWidth="1"/>
    <col min="5126" max="5126" width="24.6640625" style="2" customWidth="1"/>
    <col min="5127" max="5127" width="6.6640625" style="2" customWidth="1"/>
    <col min="5128" max="5128" width="6.5546875" style="2" customWidth="1"/>
    <col min="5129" max="5135" width="0" style="2" hidden="1" customWidth="1"/>
    <col min="5136" max="5376" width="11.44140625" style="2"/>
    <col min="5377" max="5377" width="5.6640625" style="2" customWidth="1"/>
    <col min="5378" max="5378" width="7.6640625" style="2" customWidth="1"/>
    <col min="5379" max="5379" width="7.33203125" style="2" customWidth="1"/>
    <col min="5380" max="5380" width="25.6640625" style="2" customWidth="1"/>
    <col min="5381" max="5381" width="18.6640625" style="2" customWidth="1"/>
    <col min="5382" max="5382" width="24.6640625" style="2" customWidth="1"/>
    <col min="5383" max="5383" width="6.6640625" style="2" customWidth="1"/>
    <col min="5384" max="5384" width="6.5546875" style="2" customWidth="1"/>
    <col min="5385" max="5391" width="0" style="2" hidden="1" customWidth="1"/>
    <col min="5392" max="5632" width="11.44140625" style="2"/>
    <col min="5633" max="5633" width="5.6640625" style="2" customWidth="1"/>
    <col min="5634" max="5634" width="7.6640625" style="2" customWidth="1"/>
    <col min="5635" max="5635" width="7.33203125" style="2" customWidth="1"/>
    <col min="5636" max="5636" width="25.6640625" style="2" customWidth="1"/>
    <col min="5637" max="5637" width="18.6640625" style="2" customWidth="1"/>
    <col min="5638" max="5638" width="24.6640625" style="2" customWidth="1"/>
    <col min="5639" max="5639" width="6.6640625" style="2" customWidth="1"/>
    <col min="5640" max="5640" width="6.5546875" style="2" customWidth="1"/>
    <col min="5641" max="5647" width="0" style="2" hidden="1" customWidth="1"/>
    <col min="5648" max="5888" width="11.44140625" style="2"/>
    <col min="5889" max="5889" width="5.6640625" style="2" customWidth="1"/>
    <col min="5890" max="5890" width="7.6640625" style="2" customWidth="1"/>
    <col min="5891" max="5891" width="7.33203125" style="2" customWidth="1"/>
    <col min="5892" max="5892" width="25.6640625" style="2" customWidth="1"/>
    <col min="5893" max="5893" width="18.6640625" style="2" customWidth="1"/>
    <col min="5894" max="5894" width="24.6640625" style="2" customWidth="1"/>
    <col min="5895" max="5895" width="6.6640625" style="2" customWidth="1"/>
    <col min="5896" max="5896" width="6.5546875" style="2" customWidth="1"/>
    <col min="5897" max="5903" width="0" style="2" hidden="1" customWidth="1"/>
    <col min="5904" max="6144" width="11.44140625" style="2"/>
    <col min="6145" max="6145" width="5.6640625" style="2" customWidth="1"/>
    <col min="6146" max="6146" width="7.6640625" style="2" customWidth="1"/>
    <col min="6147" max="6147" width="7.33203125" style="2" customWidth="1"/>
    <col min="6148" max="6148" width="25.6640625" style="2" customWidth="1"/>
    <col min="6149" max="6149" width="18.6640625" style="2" customWidth="1"/>
    <col min="6150" max="6150" width="24.6640625" style="2" customWidth="1"/>
    <col min="6151" max="6151" width="6.6640625" style="2" customWidth="1"/>
    <col min="6152" max="6152" width="6.5546875" style="2" customWidth="1"/>
    <col min="6153" max="6159" width="0" style="2" hidden="1" customWidth="1"/>
    <col min="6160" max="6400" width="11.44140625" style="2"/>
    <col min="6401" max="6401" width="5.6640625" style="2" customWidth="1"/>
    <col min="6402" max="6402" width="7.6640625" style="2" customWidth="1"/>
    <col min="6403" max="6403" width="7.33203125" style="2" customWidth="1"/>
    <col min="6404" max="6404" width="25.6640625" style="2" customWidth="1"/>
    <col min="6405" max="6405" width="18.6640625" style="2" customWidth="1"/>
    <col min="6406" max="6406" width="24.6640625" style="2" customWidth="1"/>
    <col min="6407" max="6407" width="6.6640625" style="2" customWidth="1"/>
    <col min="6408" max="6408" width="6.5546875" style="2" customWidth="1"/>
    <col min="6409" max="6415" width="0" style="2" hidden="1" customWidth="1"/>
    <col min="6416" max="6656" width="11.44140625" style="2"/>
    <col min="6657" max="6657" width="5.6640625" style="2" customWidth="1"/>
    <col min="6658" max="6658" width="7.6640625" style="2" customWidth="1"/>
    <col min="6659" max="6659" width="7.33203125" style="2" customWidth="1"/>
    <col min="6660" max="6660" width="25.6640625" style="2" customWidth="1"/>
    <col min="6661" max="6661" width="18.6640625" style="2" customWidth="1"/>
    <col min="6662" max="6662" width="24.6640625" style="2" customWidth="1"/>
    <col min="6663" max="6663" width="6.6640625" style="2" customWidth="1"/>
    <col min="6664" max="6664" width="6.5546875" style="2" customWidth="1"/>
    <col min="6665" max="6671" width="0" style="2" hidden="1" customWidth="1"/>
    <col min="6672" max="6912" width="11.44140625" style="2"/>
    <col min="6913" max="6913" width="5.6640625" style="2" customWidth="1"/>
    <col min="6914" max="6914" width="7.6640625" style="2" customWidth="1"/>
    <col min="6915" max="6915" width="7.33203125" style="2" customWidth="1"/>
    <col min="6916" max="6916" width="25.6640625" style="2" customWidth="1"/>
    <col min="6917" max="6917" width="18.6640625" style="2" customWidth="1"/>
    <col min="6918" max="6918" width="24.6640625" style="2" customWidth="1"/>
    <col min="6919" max="6919" width="6.6640625" style="2" customWidth="1"/>
    <col min="6920" max="6920" width="6.5546875" style="2" customWidth="1"/>
    <col min="6921" max="6927" width="0" style="2" hidden="1" customWidth="1"/>
    <col min="6928" max="7168" width="11.44140625" style="2"/>
    <col min="7169" max="7169" width="5.6640625" style="2" customWidth="1"/>
    <col min="7170" max="7170" width="7.6640625" style="2" customWidth="1"/>
    <col min="7171" max="7171" width="7.33203125" style="2" customWidth="1"/>
    <col min="7172" max="7172" width="25.6640625" style="2" customWidth="1"/>
    <col min="7173" max="7173" width="18.6640625" style="2" customWidth="1"/>
    <col min="7174" max="7174" width="24.6640625" style="2" customWidth="1"/>
    <col min="7175" max="7175" width="6.6640625" style="2" customWidth="1"/>
    <col min="7176" max="7176" width="6.5546875" style="2" customWidth="1"/>
    <col min="7177" max="7183" width="0" style="2" hidden="1" customWidth="1"/>
    <col min="7184" max="7424" width="11.44140625" style="2"/>
    <col min="7425" max="7425" width="5.6640625" style="2" customWidth="1"/>
    <col min="7426" max="7426" width="7.6640625" style="2" customWidth="1"/>
    <col min="7427" max="7427" width="7.33203125" style="2" customWidth="1"/>
    <col min="7428" max="7428" width="25.6640625" style="2" customWidth="1"/>
    <col min="7429" max="7429" width="18.6640625" style="2" customWidth="1"/>
    <col min="7430" max="7430" width="24.6640625" style="2" customWidth="1"/>
    <col min="7431" max="7431" width="6.6640625" style="2" customWidth="1"/>
    <col min="7432" max="7432" width="6.5546875" style="2" customWidth="1"/>
    <col min="7433" max="7439" width="0" style="2" hidden="1" customWidth="1"/>
    <col min="7440" max="7680" width="11.44140625" style="2"/>
    <col min="7681" max="7681" width="5.6640625" style="2" customWidth="1"/>
    <col min="7682" max="7682" width="7.6640625" style="2" customWidth="1"/>
    <col min="7683" max="7683" width="7.33203125" style="2" customWidth="1"/>
    <col min="7684" max="7684" width="25.6640625" style="2" customWidth="1"/>
    <col min="7685" max="7685" width="18.6640625" style="2" customWidth="1"/>
    <col min="7686" max="7686" width="24.6640625" style="2" customWidth="1"/>
    <col min="7687" max="7687" width="6.6640625" style="2" customWidth="1"/>
    <col min="7688" max="7688" width="6.5546875" style="2" customWidth="1"/>
    <col min="7689" max="7695" width="0" style="2" hidden="1" customWidth="1"/>
    <col min="7696" max="7936" width="11.44140625" style="2"/>
    <col min="7937" max="7937" width="5.6640625" style="2" customWidth="1"/>
    <col min="7938" max="7938" width="7.6640625" style="2" customWidth="1"/>
    <col min="7939" max="7939" width="7.33203125" style="2" customWidth="1"/>
    <col min="7940" max="7940" width="25.6640625" style="2" customWidth="1"/>
    <col min="7941" max="7941" width="18.6640625" style="2" customWidth="1"/>
    <col min="7942" max="7942" width="24.6640625" style="2" customWidth="1"/>
    <col min="7943" max="7943" width="6.6640625" style="2" customWidth="1"/>
    <col min="7944" max="7944" width="6.5546875" style="2" customWidth="1"/>
    <col min="7945" max="7951" width="0" style="2" hidden="1" customWidth="1"/>
    <col min="7952" max="8192" width="11.44140625" style="2"/>
    <col min="8193" max="8193" width="5.6640625" style="2" customWidth="1"/>
    <col min="8194" max="8194" width="7.6640625" style="2" customWidth="1"/>
    <col min="8195" max="8195" width="7.33203125" style="2" customWidth="1"/>
    <col min="8196" max="8196" width="25.6640625" style="2" customWidth="1"/>
    <col min="8197" max="8197" width="18.6640625" style="2" customWidth="1"/>
    <col min="8198" max="8198" width="24.6640625" style="2" customWidth="1"/>
    <col min="8199" max="8199" width="6.6640625" style="2" customWidth="1"/>
    <col min="8200" max="8200" width="6.5546875" style="2" customWidth="1"/>
    <col min="8201" max="8207" width="0" style="2" hidden="1" customWidth="1"/>
    <col min="8208" max="8448" width="11.44140625" style="2"/>
    <col min="8449" max="8449" width="5.6640625" style="2" customWidth="1"/>
    <col min="8450" max="8450" width="7.6640625" style="2" customWidth="1"/>
    <col min="8451" max="8451" width="7.33203125" style="2" customWidth="1"/>
    <col min="8452" max="8452" width="25.6640625" style="2" customWidth="1"/>
    <col min="8453" max="8453" width="18.6640625" style="2" customWidth="1"/>
    <col min="8454" max="8454" width="24.6640625" style="2" customWidth="1"/>
    <col min="8455" max="8455" width="6.6640625" style="2" customWidth="1"/>
    <col min="8456" max="8456" width="6.5546875" style="2" customWidth="1"/>
    <col min="8457" max="8463" width="0" style="2" hidden="1" customWidth="1"/>
    <col min="8464" max="8704" width="11.44140625" style="2"/>
    <col min="8705" max="8705" width="5.6640625" style="2" customWidth="1"/>
    <col min="8706" max="8706" width="7.6640625" style="2" customWidth="1"/>
    <col min="8707" max="8707" width="7.33203125" style="2" customWidth="1"/>
    <col min="8708" max="8708" width="25.6640625" style="2" customWidth="1"/>
    <col min="8709" max="8709" width="18.6640625" style="2" customWidth="1"/>
    <col min="8710" max="8710" width="24.6640625" style="2" customWidth="1"/>
    <col min="8711" max="8711" width="6.6640625" style="2" customWidth="1"/>
    <col min="8712" max="8712" width="6.5546875" style="2" customWidth="1"/>
    <col min="8713" max="8719" width="0" style="2" hidden="1" customWidth="1"/>
    <col min="8720" max="8960" width="11.44140625" style="2"/>
    <col min="8961" max="8961" width="5.6640625" style="2" customWidth="1"/>
    <col min="8962" max="8962" width="7.6640625" style="2" customWidth="1"/>
    <col min="8963" max="8963" width="7.33203125" style="2" customWidth="1"/>
    <col min="8964" max="8964" width="25.6640625" style="2" customWidth="1"/>
    <col min="8965" max="8965" width="18.6640625" style="2" customWidth="1"/>
    <col min="8966" max="8966" width="24.6640625" style="2" customWidth="1"/>
    <col min="8967" max="8967" width="6.6640625" style="2" customWidth="1"/>
    <col min="8968" max="8968" width="6.5546875" style="2" customWidth="1"/>
    <col min="8969" max="8975" width="0" style="2" hidden="1" customWidth="1"/>
    <col min="8976" max="9216" width="11.44140625" style="2"/>
    <col min="9217" max="9217" width="5.6640625" style="2" customWidth="1"/>
    <col min="9218" max="9218" width="7.6640625" style="2" customWidth="1"/>
    <col min="9219" max="9219" width="7.33203125" style="2" customWidth="1"/>
    <col min="9220" max="9220" width="25.6640625" style="2" customWidth="1"/>
    <col min="9221" max="9221" width="18.6640625" style="2" customWidth="1"/>
    <col min="9222" max="9222" width="24.6640625" style="2" customWidth="1"/>
    <col min="9223" max="9223" width="6.6640625" style="2" customWidth="1"/>
    <col min="9224" max="9224" width="6.5546875" style="2" customWidth="1"/>
    <col min="9225" max="9231" width="0" style="2" hidden="1" customWidth="1"/>
    <col min="9232" max="9472" width="11.44140625" style="2"/>
    <col min="9473" max="9473" width="5.6640625" style="2" customWidth="1"/>
    <col min="9474" max="9474" width="7.6640625" style="2" customWidth="1"/>
    <col min="9475" max="9475" width="7.33203125" style="2" customWidth="1"/>
    <col min="9476" max="9476" width="25.6640625" style="2" customWidth="1"/>
    <col min="9477" max="9477" width="18.6640625" style="2" customWidth="1"/>
    <col min="9478" max="9478" width="24.6640625" style="2" customWidth="1"/>
    <col min="9479" max="9479" width="6.6640625" style="2" customWidth="1"/>
    <col min="9480" max="9480" width="6.5546875" style="2" customWidth="1"/>
    <col min="9481" max="9487" width="0" style="2" hidden="1" customWidth="1"/>
    <col min="9488" max="9728" width="11.44140625" style="2"/>
    <col min="9729" max="9729" width="5.6640625" style="2" customWidth="1"/>
    <col min="9730" max="9730" width="7.6640625" style="2" customWidth="1"/>
    <col min="9731" max="9731" width="7.33203125" style="2" customWidth="1"/>
    <col min="9732" max="9732" width="25.6640625" style="2" customWidth="1"/>
    <col min="9733" max="9733" width="18.6640625" style="2" customWidth="1"/>
    <col min="9734" max="9734" width="24.6640625" style="2" customWidth="1"/>
    <col min="9735" max="9735" width="6.6640625" style="2" customWidth="1"/>
    <col min="9736" max="9736" width="6.5546875" style="2" customWidth="1"/>
    <col min="9737" max="9743" width="0" style="2" hidden="1" customWidth="1"/>
    <col min="9744" max="9984" width="11.44140625" style="2"/>
    <col min="9985" max="9985" width="5.6640625" style="2" customWidth="1"/>
    <col min="9986" max="9986" width="7.6640625" style="2" customWidth="1"/>
    <col min="9987" max="9987" width="7.33203125" style="2" customWidth="1"/>
    <col min="9988" max="9988" width="25.6640625" style="2" customWidth="1"/>
    <col min="9989" max="9989" width="18.6640625" style="2" customWidth="1"/>
    <col min="9990" max="9990" width="24.6640625" style="2" customWidth="1"/>
    <col min="9991" max="9991" width="6.6640625" style="2" customWidth="1"/>
    <col min="9992" max="9992" width="6.5546875" style="2" customWidth="1"/>
    <col min="9993" max="9999" width="0" style="2" hidden="1" customWidth="1"/>
    <col min="10000" max="10240" width="11.44140625" style="2"/>
    <col min="10241" max="10241" width="5.6640625" style="2" customWidth="1"/>
    <col min="10242" max="10242" width="7.6640625" style="2" customWidth="1"/>
    <col min="10243" max="10243" width="7.33203125" style="2" customWidth="1"/>
    <col min="10244" max="10244" width="25.6640625" style="2" customWidth="1"/>
    <col min="10245" max="10245" width="18.6640625" style="2" customWidth="1"/>
    <col min="10246" max="10246" width="24.6640625" style="2" customWidth="1"/>
    <col min="10247" max="10247" width="6.6640625" style="2" customWidth="1"/>
    <col min="10248" max="10248" width="6.5546875" style="2" customWidth="1"/>
    <col min="10249" max="10255" width="0" style="2" hidden="1" customWidth="1"/>
    <col min="10256" max="10496" width="11.44140625" style="2"/>
    <col min="10497" max="10497" width="5.6640625" style="2" customWidth="1"/>
    <col min="10498" max="10498" width="7.6640625" style="2" customWidth="1"/>
    <col min="10499" max="10499" width="7.33203125" style="2" customWidth="1"/>
    <col min="10500" max="10500" width="25.6640625" style="2" customWidth="1"/>
    <col min="10501" max="10501" width="18.6640625" style="2" customWidth="1"/>
    <col min="10502" max="10502" width="24.6640625" style="2" customWidth="1"/>
    <col min="10503" max="10503" width="6.6640625" style="2" customWidth="1"/>
    <col min="10504" max="10504" width="6.5546875" style="2" customWidth="1"/>
    <col min="10505" max="10511" width="0" style="2" hidden="1" customWidth="1"/>
    <col min="10512" max="10752" width="11.44140625" style="2"/>
    <col min="10753" max="10753" width="5.6640625" style="2" customWidth="1"/>
    <col min="10754" max="10754" width="7.6640625" style="2" customWidth="1"/>
    <col min="10755" max="10755" width="7.33203125" style="2" customWidth="1"/>
    <col min="10756" max="10756" width="25.6640625" style="2" customWidth="1"/>
    <col min="10757" max="10757" width="18.6640625" style="2" customWidth="1"/>
    <col min="10758" max="10758" width="24.6640625" style="2" customWidth="1"/>
    <col min="10759" max="10759" width="6.6640625" style="2" customWidth="1"/>
    <col min="10760" max="10760" width="6.5546875" style="2" customWidth="1"/>
    <col min="10761" max="10767" width="0" style="2" hidden="1" customWidth="1"/>
    <col min="10768" max="11008" width="11.44140625" style="2"/>
    <col min="11009" max="11009" width="5.6640625" style="2" customWidth="1"/>
    <col min="11010" max="11010" width="7.6640625" style="2" customWidth="1"/>
    <col min="11011" max="11011" width="7.33203125" style="2" customWidth="1"/>
    <col min="11012" max="11012" width="25.6640625" style="2" customWidth="1"/>
    <col min="11013" max="11013" width="18.6640625" style="2" customWidth="1"/>
    <col min="11014" max="11014" width="24.6640625" style="2" customWidth="1"/>
    <col min="11015" max="11015" width="6.6640625" style="2" customWidth="1"/>
    <col min="11016" max="11016" width="6.5546875" style="2" customWidth="1"/>
    <col min="11017" max="11023" width="0" style="2" hidden="1" customWidth="1"/>
    <col min="11024" max="11264" width="11.44140625" style="2"/>
    <col min="11265" max="11265" width="5.6640625" style="2" customWidth="1"/>
    <col min="11266" max="11266" width="7.6640625" style="2" customWidth="1"/>
    <col min="11267" max="11267" width="7.33203125" style="2" customWidth="1"/>
    <col min="11268" max="11268" width="25.6640625" style="2" customWidth="1"/>
    <col min="11269" max="11269" width="18.6640625" style="2" customWidth="1"/>
    <col min="11270" max="11270" width="24.6640625" style="2" customWidth="1"/>
    <col min="11271" max="11271" width="6.6640625" style="2" customWidth="1"/>
    <col min="11272" max="11272" width="6.5546875" style="2" customWidth="1"/>
    <col min="11273" max="11279" width="0" style="2" hidden="1" customWidth="1"/>
    <col min="11280" max="11520" width="11.44140625" style="2"/>
    <col min="11521" max="11521" width="5.6640625" style="2" customWidth="1"/>
    <col min="11522" max="11522" width="7.6640625" style="2" customWidth="1"/>
    <col min="11523" max="11523" width="7.33203125" style="2" customWidth="1"/>
    <col min="11524" max="11524" width="25.6640625" style="2" customWidth="1"/>
    <col min="11525" max="11525" width="18.6640625" style="2" customWidth="1"/>
    <col min="11526" max="11526" width="24.6640625" style="2" customWidth="1"/>
    <col min="11527" max="11527" width="6.6640625" style="2" customWidth="1"/>
    <col min="11528" max="11528" width="6.5546875" style="2" customWidth="1"/>
    <col min="11529" max="11535" width="0" style="2" hidden="1" customWidth="1"/>
    <col min="11536" max="11776" width="11.44140625" style="2"/>
    <col min="11777" max="11777" width="5.6640625" style="2" customWidth="1"/>
    <col min="11778" max="11778" width="7.6640625" style="2" customWidth="1"/>
    <col min="11779" max="11779" width="7.33203125" style="2" customWidth="1"/>
    <col min="11780" max="11780" width="25.6640625" style="2" customWidth="1"/>
    <col min="11781" max="11781" width="18.6640625" style="2" customWidth="1"/>
    <col min="11782" max="11782" width="24.6640625" style="2" customWidth="1"/>
    <col min="11783" max="11783" width="6.6640625" style="2" customWidth="1"/>
    <col min="11784" max="11784" width="6.5546875" style="2" customWidth="1"/>
    <col min="11785" max="11791" width="0" style="2" hidden="1" customWidth="1"/>
    <col min="11792" max="12032" width="11.44140625" style="2"/>
    <col min="12033" max="12033" width="5.6640625" style="2" customWidth="1"/>
    <col min="12034" max="12034" width="7.6640625" style="2" customWidth="1"/>
    <col min="12035" max="12035" width="7.33203125" style="2" customWidth="1"/>
    <col min="12036" max="12036" width="25.6640625" style="2" customWidth="1"/>
    <col min="12037" max="12037" width="18.6640625" style="2" customWidth="1"/>
    <col min="12038" max="12038" width="24.6640625" style="2" customWidth="1"/>
    <col min="12039" max="12039" width="6.6640625" style="2" customWidth="1"/>
    <col min="12040" max="12040" width="6.5546875" style="2" customWidth="1"/>
    <col min="12041" max="12047" width="0" style="2" hidden="1" customWidth="1"/>
    <col min="12048" max="12288" width="11.44140625" style="2"/>
    <col min="12289" max="12289" width="5.6640625" style="2" customWidth="1"/>
    <col min="12290" max="12290" width="7.6640625" style="2" customWidth="1"/>
    <col min="12291" max="12291" width="7.33203125" style="2" customWidth="1"/>
    <col min="12292" max="12292" width="25.6640625" style="2" customWidth="1"/>
    <col min="12293" max="12293" width="18.6640625" style="2" customWidth="1"/>
    <col min="12294" max="12294" width="24.6640625" style="2" customWidth="1"/>
    <col min="12295" max="12295" width="6.6640625" style="2" customWidth="1"/>
    <col min="12296" max="12296" width="6.5546875" style="2" customWidth="1"/>
    <col min="12297" max="12303" width="0" style="2" hidden="1" customWidth="1"/>
    <col min="12304" max="12544" width="11.44140625" style="2"/>
    <col min="12545" max="12545" width="5.6640625" style="2" customWidth="1"/>
    <col min="12546" max="12546" width="7.6640625" style="2" customWidth="1"/>
    <col min="12547" max="12547" width="7.33203125" style="2" customWidth="1"/>
    <col min="12548" max="12548" width="25.6640625" style="2" customWidth="1"/>
    <col min="12549" max="12549" width="18.6640625" style="2" customWidth="1"/>
    <col min="12550" max="12550" width="24.6640625" style="2" customWidth="1"/>
    <col min="12551" max="12551" width="6.6640625" style="2" customWidth="1"/>
    <col min="12552" max="12552" width="6.5546875" style="2" customWidth="1"/>
    <col min="12553" max="12559" width="0" style="2" hidden="1" customWidth="1"/>
    <col min="12560" max="12800" width="11.44140625" style="2"/>
    <col min="12801" max="12801" width="5.6640625" style="2" customWidth="1"/>
    <col min="12802" max="12802" width="7.6640625" style="2" customWidth="1"/>
    <col min="12803" max="12803" width="7.33203125" style="2" customWidth="1"/>
    <col min="12804" max="12804" width="25.6640625" style="2" customWidth="1"/>
    <col min="12805" max="12805" width="18.6640625" style="2" customWidth="1"/>
    <col min="12806" max="12806" width="24.6640625" style="2" customWidth="1"/>
    <col min="12807" max="12807" width="6.6640625" style="2" customWidth="1"/>
    <col min="12808" max="12808" width="6.5546875" style="2" customWidth="1"/>
    <col min="12809" max="12815" width="0" style="2" hidden="1" customWidth="1"/>
    <col min="12816" max="13056" width="11.44140625" style="2"/>
    <col min="13057" max="13057" width="5.6640625" style="2" customWidth="1"/>
    <col min="13058" max="13058" width="7.6640625" style="2" customWidth="1"/>
    <col min="13059" max="13059" width="7.33203125" style="2" customWidth="1"/>
    <col min="13060" max="13060" width="25.6640625" style="2" customWidth="1"/>
    <col min="13061" max="13061" width="18.6640625" style="2" customWidth="1"/>
    <col min="13062" max="13062" width="24.6640625" style="2" customWidth="1"/>
    <col min="13063" max="13063" width="6.6640625" style="2" customWidth="1"/>
    <col min="13064" max="13064" width="6.5546875" style="2" customWidth="1"/>
    <col min="13065" max="13071" width="0" style="2" hidden="1" customWidth="1"/>
    <col min="13072" max="13312" width="11.44140625" style="2"/>
    <col min="13313" max="13313" width="5.6640625" style="2" customWidth="1"/>
    <col min="13314" max="13314" width="7.6640625" style="2" customWidth="1"/>
    <col min="13315" max="13315" width="7.33203125" style="2" customWidth="1"/>
    <col min="13316" max="13316" width="25.6640625" style="2" customWidth="1"/>
    <col min="13317" max="13317" width="18.6640625" style="2" customWidth="1"/>
    <col min="13318" max="13318" width="24.6640625" style="2" customWidth="1"/>
    <col min="13319" max="13319" width="6.6640625" style="2" customWidth="1"/>
    <col min="13320" max="13320" width="6.5546875" style="2" customWidth="1"/>
    <col min="13321" max="13327" width="0" style="2" hidden="1" customWidth="1"/>
    <col min="13328" max="13568" width="11.44140625" style="2"/>
    <col min="13569" max="13569" width="5.6640625" style="2" customWidth="1"/>
    <col min="13570" max="13570" width="7.6640625" style="2" customWidth="1"/>
    <col min="13571" max="13571" width="7.33203125" style="2" customWidth="1"/>
    <col min="13572" max="13572" width="25.6640625" style="2" customWidth="1"/>
    <col min="13573" max="13573" width="18.6640625" style="2" customWidth="1"/>
    <col min="13574" max="13574" width="24.6640625" style="2" customWidth="1"/>
    <col min="13575" max="13575" width="6.6640625" style="2" customWidth="1"/>
    <col min="13576" max="13576" width="6.5546875" style="2" customWidth="1"/>
    <col min="13577" max="13583" width="0" style="2" hidden="1" customWidth="1"/>
    <col min="13584" max="13824" width="11.44140625" style="2"/>
    <col min="13825" max="13825" width="5.6640625" style="2" customWidth="1"/>
    <col min="13826" max="13826" width="7.6640625" style="2" customWidth="1"/>
    <col min="13827" max="13827" width="7.33203125" style="2" customWidth="1"/>
    <col min="13828" max="13828" width="25.6640625" style="2" customWidth="1"/>
    <col min="13829" max="13829" width="18.6640625" style="2" customWidth="1"/>
    <col min="13830" max="13830" width="24.6640625" style="2" customWidth="1"/>
    <col min="13831" max="13831" width="6.6640625" style="2" customWidth="1"/>
    <col min="13832" max="13832" width="6.5546875" style="2" customWidth="1"/>
    <col min="13833" max="13839" width="0" style="2" hidden="1" customWidth="1"/>
    <col min="13840" max="14080" width="11.44140625" style="2"/>
    <col min="14081" max="14081" width="5.6640625" style="2" customWidth="1"/>
    <col min="14082" max="14082" width="7.6640625" style="2" customWidth="1"/>
    <col min="14083" max="14083" width="7.33203125" style="2" customWidth="1"/>
    <col min="14084" max="14084" width="25.6640625" style="2" customWidth="1"/>
    <col min="14085" max="14085" width="18.6640625" style="2" customWidth="1"/>
    <col min="14086" max="14086" width="24.6640625" style="2" customWidth="1"/>
    <col min="14087" max="14087" width="6.6640625" style="2" customWidth="1"/>
    <col min="14088" max="14088" width="6.5546875" style="2" customWidth="1"/>
    <col min="14089" max="14095" width="0" style="2" hidden="1" customWidth="1"/>
    <col min="14096" max="14336" width="11.44140625" style="2"/>
    <col min="14337" max="14337" width="5.6640625" style="2" customWidth="1"/>
    <col min="14338" max="14338" width="7.6640625" style="2" customWidth="1"/>
    <col min="14339" max="14339" width="7.33203125" style="2" customWidth="1"/>
    <col min="14340" max="14340" width="25.6640625" style="2" customWidth="1"/>
    <col min="14341" max="14341" width="18.6640625" style="2" customWidth="1"/>
    <col min="14342" max="14342" width="24.6640625" style="2" customWidth="1"/>
    <col min="14343" max="14343" width="6.6640625" style="2" customWidth="1"/>
    <col min="14344" max="14344" width="6.5546875" style="2" customWidth="1"/>
    <col min="14345" max="14351" width="0" style="2" hidden="1" customWidth="1"/>
    <col min="14352" max="14592" width="11.44140625" style="2"/>
    <col min="14593" max="14593" width="5.6640625" style="2" customWidth="1"/>
    <col min="14594" max="14594" width="7.6640625" style="2" customWidth="1"/>
    <col min="14595" max="14595" width="7.33203125" style="2" customWidth="1"/>
    <col min="14596" max="14596" width="25.6640625" style="2" customWidth="1"/>
    <col min="14597" max="14597" width="18.6640625" style="2" customWidth="1"/>
    <col min="14598" max="14598" width="24.6640625" style="2" customWidth="1"/>
    <col min="14599" max="14599" width="6.6640625" style="2" customWidth="1"/>
    <col min="14600" max="14600" width="6.5546875" style="2" customWidth="1"/>
    <col min="14601" max="14607" width="0" style="2" hidden="1" customWidth="1"/>
    <col min="14608" max="14848" width="11.44140625" style="2"/>
    <col min="14849" max="14849" width="5.6640625" style="2" customWidth="1"/>
    <col min="14850" max="14850" width="7.6640625" style="2" customWidth="1"/>
    <col min="14851" max="14851" width="7.33203125" style="2" customWidth="1"/>
    <col min="14852" max="14852" width="25.6640625" style="2" customWidth="1"/>
    <col min="14853" max="14853" width="18.6640625" style="2" customWidth="1"/>
    <col min="14854" max="14854" width="24.6640625" style="2" customWidth="1"/>
    <col min="14855" max="14855" width="6.6640625" style="2" customWidth="1"/>
    <col min="14856" max="14856" width="6.5546875" style="2" customWidth="1"/>
    <col min="14857" max="14863" width="0" style="2" hidden="1" customWidth="1"/>
    <col min="14864" max="15104" width="11.44140625" style="2"/>
    <col min="15105" max="15105" width="5.6640625" style="2" customWidth="1"/>
    <col min="15106" max="15106" width="7.6640625" style="2" customWidth="1"/>
    <col min="15107" max="15107" width="7.33203125" style="2" customWidth="1"/>
    <col min="15108" max="15108" width="25.6640625" style="2" customWidth="1"/>
    <col min="15109" max="15109" width="18.6640625" style="2" customWidth="1"/>
    <col min="15110" max="15110" width="24.6640625" style="2" customWidth="1"/>
    <col min="15111" max="15111" width="6.6640625" style="2" customWidth="1"/>
    <col min="15112" max="15112" width="6.5546875" style="2" customWidth="1"/>
    <col min="15113" max="15119" width="0" style="2" hidden="1" customWidth="1"/>
    <col min="15120" max="15360" width="11.44140625" style="2"/>
    <col min="15361" max="15361" width="5.6640625" style="2" customWidth="1"/>
    <col min="15362" max="15362" width="7.6640625" style="2" customWidth="1"/>
    <col min="15363" max="15363" width="7.33203125" style="2" customWidth="1"/>
    <col min="15364" max="15364" width="25.6640625" style="2" customWidth="1"/>
    <col min="15365" max="15365" width="18.6640625" style="2" customWidth="1"/>
    <col min="15366" max="15366" width="24.6640625" style="2" customWidth="1"/>
    <col min="15367" max="15367" width="6.6640625" style="2" customWidth="1"/>
    <col min="15368" max="15368" width="6.5546875" style="2" customWidth="1"/>
    <col min="15369" max="15375" width="0" style="2" hidden="1" customWidth="1"/>
    <col min="15376" max="15616" width="11.44140625" style="2"/>
    <col min="15617" max="15617" width="5.6640625" style="2" customWidth="1"/>
    <col min="15618" max="15618" width="7.6640625" style="2" customWidth="1"/>
    <col min="15619" max="15619" width="7.33203125" style="2" customWidth="1"/>
    <col min="15620" max="15620" width="25.6640625" style="2" customWidth="1"/>
    <col min="15621" max="15621" width="18.6640625" style="2" customWidth="1"/>
    <col min="15622" max="15622" width="24.6640625" style="2" customWidth="1"/>
    <col min="15623" max="15623" width="6.6640625" style="2" customWidth="1"/>
    <col min="15624" max="15624" width="6.5546875" style="2" customWidth="1"/>
    <col min="15625" max="15631" width="0" style="2" hidden="1" customWidth="1"/>
    <col min="15632" max="15872" width="11.44140625" style="2"/>
    <col min="15873" max="15873" width="5.6640625" style="2" customWidth="1"/>
    <col min="15874" max="15874" width="7.6640625" style="2" customWidth="1"/>
    <col min="15875" max="15875" width="7.33203125" style="2" customWidth="1"/>
    <col min="15876" max="15876" width="25.6640625" style="2" customWidth="1"/>
    <col min="15877" max="15877" width="18.6640625" style="2" customWidth="1"/>
    <col min="15878" max="15878" width="24.6640625" style="2" customWidth="1"/>
    <col min="15879" max="15879" width="6.6640625" style="2" customWidth="1"/>
    <col min="15880" max="15880" width="6.5546875" style="2" customWidth="1"/>
    <col min="15881" max="15887" width="0" style="2" hidden="1" customWidth="1"/>
    <col min="15888" max="16128" width="11.44140625" style="2"/>
    <col min="16129" max="16129" width="5.6640625" style="2" customWidth="1"/>
    <col min="16130" max="16130" width="7.6640625" style="2" customWidth="1"/>
    <col min="16131" max="16131" width="7.33203125" style="2" customWidth="1"/>
    <col min="16132" max="16132" width="25.6640625" style="2" customWidth="1"/>
    <col min="16133" max="16133" width="18.6640625" style="2" customWidth="1"/>
    <col min="16134" max="16134" width="24.6640625" style="2" customWidth="1"/>
    <col min="16135" max="16135" width="6.6640625" style="2" customWidth="1"/>
    <col min="16136" max="16136" width="6.5546875" style="2" customWidth="1"/>
    <col min="16137" max="16143" width="0" style="2" hidden="1" customWidth="1"/>
    <col min="16144" max="16384" width="11.44140625" style="2"/>
  </cols>
  <sheetData>
    <row r="1" spans="1:16" ht="20.100000000000001" customHeight="1" x14ac:dyDescent="0.35">
      <c r="A1" s="1"/>
      <c r="B1" s="8"/>
      <c r="C1" s="61" t="e">
        <f>#REF!</f>
        <v>#REF!</v>
      </c>
      <c r="D1" s="62"/>
      <c r="E1" s="9" t="e">
        <f>#REF!</f>
        <v>#REF!</v>
      </c>
      <c r="F1" s="10" t="e">
        <f>#REF!</f>
        <v>#REF!</v>
      </c>
    </row>
    <row r="2" spans="1:16" ht="20.100000000000001" customHeight="1" x14ac:dyDescent="0.35">
      <c r="A2" s="1"/>
      <c r="B2" s="8"/>
      <c r="C2" s="61" t="e">
        <f>#REF!</f>
        <v>#REF!</v>
      </c>
      <c r="D2" s="62"/>
      <c r="E2" s="9" t="e">
        <f>#REF!</f>
        <v>#REF!</v>
      </c>
      <c r="F2" s="9" t="e">
        <f>#REF!</f>
        <v>#REF!</v>
      </c>
    </row>
    <row r="3" spans="1:16" ht="15" customHeight="1" x14ac:dyDescent="0.35">
      <c r="A3" s="1"/>
      <c r="B3" s="13" t="s">
        <v>0</v>
      </c>
      <c r="C3" s="14">
        <f>[1]Engagement!$D$25</f>
        <v>13</v>
      </c>
      <c r="D3" s="15" t="s">
        <v>1</v>
      </c>
      <c r="E3" s="16">
        <f>[1]Engagement!$D$26</f>
        <v>6</v>
      </c>
      <c r="F3" s="15" t="s">
        <v>2</v>
      </c>
      <c r="G3" s="16">
        <f>COUNTIF($B9:$B48,"&gt;0")</f>
        <v>6</v>
      </c>
    </row>
    <row r="4" spans="1:16" ht="15" customHeight="1" x14ac:dyDescent="0.35">
      <c r="A4" s="1"/>
      <c r="B4" s="13"/>
      <c r="C4" s="14"/>
      <c r="D4" s="15"/>
      <c r="E4" s="17"/>
      <c r="F4" s="15"/>
      <c r="G4" s="17"/>
    </row>
    <row r="5" spans="1:16" ht="28.2" x14ac:dyDescent="0.5">
      <c r="A5" s="1"/>
      <c r="B5" s="18" t="s">
        <v>3</v>
      </c>
      <c r="C5" s="19"/>
      <c r="D5" s="20"/>
      <c r="E5" s="20"/>
      <c r="F5" s="20"/>
      <c r="G5" s="20"/>
    </row>
    <row r="6" spans="1:16" ht="15" customHeight="1" x14ac:dyDescent="0.35">
      <c r="A6" s="1"/>
      <c r="B6" s="63" t="s">
        <v>4</v>
      </c>
      <c r="C6" s="65" t="s">
        <v>5</v>
      </c>
      <c r="D6" s="63" t="s">
        <v>6</v>
      </c>
      <c r="E6" s="63" t="s">
        <v>7</v>
      </c>
      <c r="F6" s="63" t="s">
        <v>8</v>
      </c>
      <c r="G6" s="66" t="s">
        <v>9</v>
      </c>
      <c r="H6" s="67" t="s">
        <v>10</v>
      </c>
    </row>
    <row r="7" spans="1:16" ht="15" customHeight="1" x14ac:dyDescent="0.35">
      <c r="A7" s="1"/>
      <c r="B7" s="64"/>
      <c r="C7" s="65"/>
      <c r="D7" s="63"/>
      <c r="E7" s="63"/>
      <c r="F7" s="63"/>
      <c r="G7" s="66"/>
      <c r="H7" s="68"/>
    </row>
    <row r="8" spans="1:16" ht="15" customHeight="1" x14ac:dyDescent="0.35">
      <c r="A8" s="1"/>
      <c r="B8" s="21"/>
      <c r="C8" s="69" t="str">
        <f>[1]Engagement!$B$30</f>
        <v>PRELICENCIES</v>
      </c>
      <c r="D8" s="69"/>
      <c r="E8" s="69"/>
      <c r="F8" s="69"/>
      <c r="G8" s="22"/>
      <c r="H8" s="23"/>
    </row>
    <row r="9" spans="1:16" ht="15" customHeight="1" x14ac:dyDescent="0.35">
      <c r="A9" s="1">
        <v>1</v>
      </c>
      <c r="B9" s="24">
        <v>71</v>
      </c>
      <c r="C9" s="25">
        <v>1</v>
      </c>
      <c r="D9" s="26" t="str">
        <f>IF(B9&gt;0,(VLOOKUP($B9,[1]Engagement!$B$33:$G$73,3,FALSE))," ")</f>
        <v>TAPIZ</v>
      </c>
      <c r="E9" s="26" t="str">
        <f>IF(B9&gt;0,(VLOOKUP($B9,[1]Engagement!$B$33:$G$73,4,FALSE))," ")</f>
        <v>Romain</v>
      </c>
      <c r="F9" s="26" t="str">
        <f>IF(B9&gt;0,(VLOOKUP($B9,[1]Engagement!$B$33:$G$73,5,FALSE))," ")</f>
        <v>Grand Braquet</v>
      </c>
      <c r="G9" s="27">
        <f>IF(B9&gt;0,(VLOOKUP($B9,[1]Engagement!$B$33:$G$73,6,FALSE))," ")</f>
        <v>0</v>
      </c>
      <c r="H9" s="28" t="str">
        <f>IF(B9&gt;0,(VLOOKUP($B9,[1]Engagement!$B$33:$H$73,7,FALSE))," ")</f>
        <v>M</v>
      </c>
      <c r="I9" s="4" t="e">
        <f>IF(C9&gt;0,(VLOOKUP($B9,[1]Engagement!$B$33:$G$73,7,FALSE))," ")</f>
        <v>#REF!</v>
      </c>
      <c r="J9" s="4" t="e">
        <f>IF(D9&gt;0,(VLOOKUP($B9,[1]Engagement!$B$33:$G$73,7,FALSE))," ")</f>
        <v>#REF!</v>
      </c>
      <c r="K9" s="4" t="e">
        <f>IF(E9&gt;0,(VLOOKUP($B9,[1]Engagement!$B$33:$G$73,7,FALSE))," ")</f>
        <v>#REF!</v>
      </c>
      <c r="L9" s="4" t="e">
        <f>IF(F9&gt;0,(VLOOKUP($B9,[1]Engagement!$B$33:$G$73,7,FALSE))," ")</f>
        <v>#REF!</v>
      </c>
      <c r="M9" s="4" t="str">
        <f>IF(G9&gt;0,(VLOOKUP($B9,[1]Engagement!$B$33:$G$73,7,FALSE))," ")</f>
        <v xml:space="preserve"> </v>
      </c>
      <c r="N9" s="4" t="e">
        <f>IF(H9&gt;0,(VLOOKUP($B9,[1]Engagement!$B$33:$G$73,7,FALSE))," ")</f>
        <v>#REF!</v>
      </c>
      <c r="O9" s="5" t="e">
        <f>IF(I9&gt;0,(VLOOKUP($B9,[1]Engagement!$B$33:$G$73,7,FALSE))," ")</f>
        <v>#REF!</v>
      </c>
      <c r="P9" s="6"/>
    </row>
    <row r="10" spans="1:16" ht="15" customHeight="1" x14ac:dyDescent="0.35">
      <c r="A10" s="1">
        <v>2</v>
      </c>
      <c r="B10" s="25">
        <v>93</v>
      </c>
      <c r="C10" s="25">
        <v>2</v>
      </c>
      <c r="D10" s="26" t="str">
        <f>IF(B10&gt;0,(VLOOKUP($B10,[1]Engagement!$B$33:$G$73,3,FALSE))," ")</f>
        <v>PLAGNIOL</v>
      </c>
      <c r="E10" s="26" t="str">
        <f>IF(B10&gt;0,(VLOOKUP($B10,[1]Engagement!$B$33:$G$73,4,FALSE))," ")</f>
        <v>Lény</v>
      </c>
      <c r="F10" s="26" t="str">
        <f>IF(B10&gt;0,(VLOOKUP($B10,[1]Engagement!$B$33:$G$73,5,FALSE))," ")</f>
        <v>VC Aubagne</v>
      </c>
      <c r="G10" s="27">
        <f>IF(B10&gt;0,(VLOOKUP($B10,[1]Engagement!$B$33:$G$73,6,FALSE))," ")</f>
        <v>0</v>
      </c>
      <c r="H10" s="28" t="str">
        <f>IF(B10&gt;0,(VLOOKUP($B10,[1]Engagement!$B$33:$H$73,7,FALSE))," ")</f>
        <v>M</v>
      </c>
      <c r="I10" s="3" t="str">
        <f>IF(COUNTIF($F$9:$F10,F10)&lt;2,$F10," ")</f>
        <v>VC Aubagne</v>
      </c>
      <c r="J10" s="3">
        <f t="shared" ref="J10:J48" si="0">IF($E$3&lt;5,100,(IF(I10=F10,C10,"")))</f>
        <v>2</v>
      </c>
      <c r="K10" s="3" t="str">
        <f>IF(COUNTIF($F$9:$F10,F10)&lt;3,$F10," ")</f>
        <v>VC Aubagne</v>
      </c>
      <c r="L10" s="2">
        <f t="shared" ref="L10:L48" si="1">IF(K10=$F10,$C10,"")</f>
        <v>2</v>
      </c>
      <c r="M10" s="2" t="str">
        <f t="shared" ref="M10:M48" si="2">IF(K10=I10,"",K10)</f>
        <v/>
      </c>
      <c r="N10" s="2">
        <f t="shared" ref="N10:N48" si="3">IF($E$3&lt;5,100,(IF(M10=$F10,$C10,100)))</f>
        <v>100</v>
      </c>
    </row>
    <row r="11" spans="1:16" ht="15" customHeight="1" x14ac:dyDescent="0.35">
      <c r="A11" s="1">
        <v>3</v>
      </c>
      <c r="B11" s="25">
        <v>84</v>
      </c>
      <c r="C11" s="25">
        <v>3</v>
      </c>
      <c r="D11" s="26" t="str">
        <f>IF(B11&gt;0,(VLOOKUP($B11,[1]Engagement!$B$33:$G$73,3,FALSE))," ")</f>
        <v>BOURDON</v>
      </c>
      <c r="E11" s="26" t="str">
        <f>IF(B11&gt;0,(VLOOKUP($B11,[1]Engagement!$B$33:$G$73,4,FALSE))," ")</f>
        <v>Léna</v>
      </c>
      <c r="F11" s="26" t="str">
        <f>IF(B11&gt;0,(VLOOKUP($B11,[1]Engagement!$B$33:$G$73,5,FALSE))," ")</f>
        <v>VC Le Thor</v>
      </c>
      <c r="G11" s="27">
        <f>IF(B11&gt;0,(VLOOKUP($B11,[1]Engagement!$B$33:$G$73,6,FALSE))," ")</f>
        <v>0</v>
      </c>
      <c r="H11" s="28" t="str">
        <f>IF(B11&gt;0,(VLOOKUP($B11,[1]Engagement!$B$33:$H$73,7,FALSE))," ")</f>
        <v>F</v>
      </c>
      <c r="I11" s="3" t="str">
        <f>IF(COUNTIF($F$9:$F11,F11)&lt;2,$F11," ")</f>
        <v>VC Le Thor</v>
      </c>
      <c r="J11" s="3">
        <f t="shared" si="0"/>
        <v>3</v>
      </c>
      <c r="K11" s="3" t="str">
        <f>IF(COUNTIF($F$9:$F11,F11)&lt;3,$F11," ")</f>
        <v>VC Le Thor</v>
      </c>
      <c r="L11" s="2">
        <f t="shared" si="1"/>
        <v>3</v>
      </c>
      <c r="M11" s="2" t="str">
        <f t="shared" si="2"/>
        <v/>
      </c>
      <c r="N11" s="2">
        <f t="shared" si="3"/>
        <v>100</v>
      </c>
    </row>
    <row r="12" spans="1:16" ht="15" customHeight="1" x14ac:dyDescent="0.35">
      <c r="A12" s="1">
        <v>4</v>
      </c>
      <c r="B12" s="25">
        <v>100</v>
      </c>
      <c r="C12" s="25">
        <v>4</v>
      </c>
      <c r="D12" s="26" t="str">
        <f>IF(B12&gt;0,(VLOOKUP($B12,[1]Engagement!$B$33:$G$73,3,FALSE))," ")</f>
        <v>TCHERTCHIAN</v>
      </c>
      <c r="E12" s="26" t="str">
        <f>IF(B12&gt;0,(VLOOKUP($B12,[1]Engagement!$B$33:$G$73,4,FALSE))," ")</f>
        <v>Keyan</v>
      </c>
      <c r="F12" s="26" t="str">
        <f>IF(B12&gt;0,(VLOOKUP($B12,[1]Engagement!$B$33:$G$73,5,FALSE))," ")</f>
        <v>VS Ciotaden</v>
      </c>
      <c r="G12" s="27">
        <f>IF(B12&gt;0,(VLOOKUP($B12,[1]Engagement!$B$33:$G$73,6,FALSE))," ")</f>
        <v>0</v>
      </c>
      <c r="H12" s="28" t="str">
        <f>IF(B12&gt;0,(VLOOKUP($B12,[1]Engagement!$B$33:$H$73,7,FALSE))," ")</f>
        <v>M</v>
      </c>
      <c r="I12" s="3" t="str">
        <f>IF(COUNTIF($F$9:$F12,F12)&lt;2,$F12," ")</f>
        <v>VS Ciotaden</v>
      </c>
      <c r="J12" s="3">
        <f t="shared" si="0"/>
        <v>4</v>
      </c>
      <c r="K12" s="3" t="str">
        <f>IF(COUNTIF($F$9:$F12,F12)&lt;3,$F12," ")</f>
        <v>VS Ciotaden</v>
      </c>
      <c r="L12" s="2">
        <f t="shared" si="1"/>
        <v>4</v>
      </c>
      <c r="M12" s="2" t="str">
        <f t="shared" si="2"/>
        <v/>
      </c>
      <c r="N12" s="2">
        <f t="shared" si="3"/>
        <v>100</v>
      </c>
    </row>
    <row r="13" spans="1:16" ht="15" customHeight="1" x14ac:dyDescent="0.35">
      <c r="A13" s="1">
        <v>5</v>
      </c>
      <c r="B13" s="25">
        <v>76</v>
      </c>
      <c r="C13" s="25">
        <v>5</v>
      </c>
      <c r="D13" s="26" t="str">
        <f>IF(B13&gt;0,(VLOOKUP($B13,[1]Engagement!$B$33:$G$73,3,FALSE))," ")</f>
        <v>GAILLARD</v>
      </c>
      <c r="E13" s="26" t="str">
        <f>IF(B13&gt;0,(VLOOKUP($B13,[1]Engagement!$B$33:$G$73,4,FALSE))," ")</f>
        <v>Zoé</v>
      </c>
      <c r="F13" s="26" t="str">
        <f>IF(B13&gt;0,(VLOOKUP($B13,[1]Engagement!$B$33:$G$73,5,FALSE))," ")</f>
        <v>VC Le Thor</v>
      </c>
      <c r="G13" s="27">
        <f>IF(B13&gt;0,(VLOOKUP($B13,[1]Engagement!$B$33:$G$73,6,FALSE))," ")</f>
        <v>0</v>
      </c>
      <c r="H13" s="28" t="str">
        <f>IF(B13&gt;0,(VLOOKUP($B13,[1]Engagement!$B$33:$H$73,7,FALSE))," ")</f>
        <v>F</v>
      </c>
      <c r="I13" s="3" t="str">
        <f>IF(COUNTIF($F$9:$F13,F13)&lt;2,$F13," ")</f>
        <v xml:space="preserve"> </v>
      </c>
      <c r="J13" s="3" t="str">
        <f t="shared" si="0"/>
        <v/>
      </c>
      <c r="K13" s="3" t="str">
        <f>IF(COUNTIF($F$9:$F13,F13)&lt;3,$F13," ")</f>
        <v>VC Le Thor</v>
      </c>
      <c r="L13" s="2">
        <f t="shared" si="1"/>
        <v>5</v>
      </c>
      <c r="M13" s="2" t="str">
        <f t="shared" si="2"/>
        <v>VC Le Thor</v>
      </c>
      <c r="N13" s="2">
        <f t="shared" si="3"/>
        <v>5</v>
      </c>
    </row>
    <row r="14" spans="1:16" ht="15" customHeight="1" x14ac:dyDescent="0.35">
      <c r="A14" s="1">
        <v>6</v>
      </c>
      <c r="B14" s="25">
        <v>98</v>
      </c>
      <c r="C14" s="25">
        <v>6</v>
      </c>
      <c r="D14" s="26" t="str">
        <f>IF(B14&gt;0,(VLOOKUP($B14,[1]Engagement!$B$33:$G$73,3,FALSE))," ")</f>
        <v>CLAIRAND</v>
      </c>
      <c r="E14" s="26" t="str">
        <f>IF(B14&gt;0,(VLOOKUP($B14,[1]Engagement!$B$33:$G$73,4,FALSE))," ")</f>
        <v>Fabio</v>
      </c>
      <c r="F14" s="26" t="str">
        <f>IF(B14&gt;0,(VLOOKUP($B14,[1]Engagement!$B$33:$G$73,5,FALSE))," ")</f>
        <v>AC Berre</v>
      </c>
      <c r="G14" s="27">
        <f>IF(B14&gt;0,(VLOOKUP($B14,[1]Engagement!$B$33:$G$73,6,FALSE))," ")</f>
        <v>0</v>
      </c>
      <c r="H14" s="28" t="str">
        <f>IF(B14&gt;0,(VLOOKUP($B14,[1]Engagement!$B$33:$H$73,7,FALSE))," ")</f>
        <v>M</v>
      </c>
      <c r="I14" s="3" t="str">
        <f>IF(COUNTIF($F$9:$F14,F14)&lt;2,$F14," ")</f>
        <v>AC Berre</v>
      </c>
      <c r="J14" s="3">
        <f t="shared" si="0"/>
        <v>6</v>
      </c>
      <c r="K14" s="3" t="str">
        <f>IF(COUNTIF($F$9:$F14,F14)&lt;3,$F14," ")</f>
        <v>AC Berre</v>
      </c>
      <c r="L14" s="2">
        <f t="shared" si="1"/>
        <v>6</v>
      </c>
      <c r="M14" s="2" t="str">
        <f t="shared" si="2"/>
        <v/>
      </c>
      <c r="N14" s="2">
        <f t="shared" si="3"/>
        <v>100</v>
      </c>
    </row>
    <row r="15" spans="1:16" ht="15" customHeight="1" x14ac:dyDescent="0.35">
      <c r="A15" s="1">
        <v>7</v>
      </c>
      <c r="B15" s="25"/>
      <c r="C15" s="25">
        <v>7</v>
      </c>
      <c r="D15" s="26" t="str">
        <f>IF(B15&gt;0,(VLOOKUP($B15,[1]Engagement!$B$33:$G$73,3,FALSE))," ")</f>
        <v xml:space="preserve"> </v>
      </c>
      <c r="E15" s="26" t="str">
        <f>IF(B15&gt;0,(VLOOKUP($B15,[1]Engagement!$B$33:$G$73,4,FALSE))," ")</f>
        <v xml:space="preserve"> </v>
      </c>
      <c r="F15" s="26" t="str">
        <f>IF(B15&gt;0,(VLOOKUP($B15,[1]Engagement!$B$33:$G$73,5,FALSE))," ")</f>
        <v xml:space="preserve"> </v>
      </c>
      <c r="G15" s="27" t="str">
        <f>IF(B15&gt;0,(VLOOKUP($B15,[1]Engagement!$B$33:$G$73,6,FALSE))," ")</f>
        <v xml:space="preserve"> </v>
      </c>
      <c r="H15" s="28" t="str">
        <f>IF(B15&gt;0,(VLOOKUP($B15,[1]Engagement!$B$33:$H$73,7,FALSE))," ")</f>
        <v xml:space="preserve"> </v>
      </c>
      <c r="I15" s="3" t="str">
        <f>IF(COUNTIF($F$9:$F15,F15)&lt;2,$F15," ")</f>
        <v xml:space="preserve"> </v>
      </c>
      <c r="J15" s="3">
        <f t="shared" si="0"/>
        <v>7</v>
      </c>
      <c r="K15" s="3" t="str">
        <f>IF(COUNTIF($F$9:$F15,F15)&lt;3,$F15," ")</f>
        <v xml:space="preserve"> </v>
      </c>
      <c r="L15" s="2">
        <f t="shared" si="1"/>
        <v>7</v>
      </c>
      <c r="M15" s="2" t="str">
        <f t="shared" si="2"/>
        <v/>
      </c>
      <c r="N15" s="2">
        <f t="shared" si="3"/>
        <v>100</v>
      </c>
    </row>
    <row r="16" spans="1:16" ht="15" customHeight="1" x14ac:dyDescent="0.35">
      <c r="A16" s="1">
        <v>8</v>
      </c>
      <c r="B16" s="25"/>
      <c r="C16" s="25">
        <v>8</v>
      </c>
      <c r="D16" s="26" t="str">
        <f>IF(B16&gt;0,(VLOOKUP($B16,[1]Engagement!$B$33:$G$73,3,FALSE))," ")</f>
        <v xml:space="preserve"> </v>
      </c>
      <c r="E16" s="26" t="str">
        <f>IF(B16&gt;0,(VLOOKUP($B16,[1]Engagement!$B$33:$G$73,4,FALSE))," ")</f>
        <v xml:space="preserve"> </v>
      </c>
      <c r="F16" s="26" t="str">
        <f>IF(B16&gt;0,(VLOOKUP($B16,[1]Engagement!$B$33:$G$73,5,FALSE))," ")</f>
        <v xml:space="preserve"> </v>
      </c>
      <c r="G16" s="27" t="str">
        <f>IF(B16&gt;0,(VLOOKUP($B16,[1]Engagement!$B$33:$G$73,6,FALSE))," ")</f>
        <v xml:space="preserve"> </v>
      </c>
      <c r="H16" s="28" t="str">
        <f>IF(B16&gt;0,(VLOOKUP($B16,[1]Engagement!$B$33:$H$73,7,FALSE))," ")</f>
        <v xml:space="preserve"> </v>
      </c>
      <c r="I16" s="3" t="str">
        <f>IF(COUNTIF($F$9:$F16,F16)&lt;2,$F16," ")</f>
        <v xml:space="preserve"> </v>
      </c>
      <c r="J16" s="3">
        <f t="shared" si="0"/>
        <v>8</v>
      </c>
      <c r="K16" s="3" t="str">
        <f>IF(COUNTIF($F$9:$F16,F16)&lt;3,$F16," ")</f>
        <v xml:space="preserve"> </v>
      </c>
      <c r="L16" s="2">
        <f t="shared" si="1"/>
        <v>8</v>
      </c>
      <c r="M16" s="2" t="str">
        <f t="shared" si="2"/>
        <v/>
      </c>
      <c r="N16" s="2">
        <f t="shared" si="3"/>
        <v>100</v>
      </c>
    </row>
    <row r="17" spans="1:14" ht="15" customHeight="1" x14ac:dyDescent="0.35">
      <c r="A17" s="1">
        <v>9</v>
      </c>
      <c r="B17" s="25"/>
      <c r="C17" s="25">
        <v>9</v>
      </c>
      <c r="D17" s="26" t="str">
        <f>IF(B17&gt;0,(VLOOKUP($B17,[1]Engagement!$B$33:$G$73,3,FALSE))," ")</f>
        <v xml:space="preserve"> </v>
      </c>
      <c r="E17" s="26" t="str">
        <f>IF(B17&gt;0,(VLOOKUP($B17,[1]Engagement!$B$33:$G$73,4,FALSE))," ")</f>
        <v xml:space="preserve"> </v>
      </c>
      <c r="F17" s="26" t="str">
        <f>IF(B17&gt;0,(VLOOKUP($B17,[1]Engagement!$B$33:$G$73,5,FALSE))," ")</f>
        <v xml:space="preserve"> </v>
      </c>
      <c r="G17" s="27" t="str">
        <f>IF(B17&gt;0,(VLOOKUP($B17,[1]Engagement!$B$33:$G$73,6,FALSE))," ")</f>
        <v xml:space="preserve"> </v>
      </c>
      <c r="H17" s="28" t="str">
        <f>IF(B17&gt;0,(VLOOKUP($B17,[1]Engagement!$B$33:$H$73,7,FALSE))," ")</f>
        <v xml:space="preserve"> </v>
      </c>
      <c r="I17" s="3" t="str">
        <f>IF(COUNTIF($F$9:$F17,F17)&lt;2,$F17," ")</f>
        <v xml:space="preserve"> </v>
      </c>
      <c r="J17" s="3">
        <f t="shared" si="0"/>
        <v>9</v>
      </c>
      <c r="K17" s="3" t="str">
        <f>IF(COUNTIF($F$9:$F17,F17)&lt;3,$F17," ")</f>
        <v xml:space="preserve"> </v>
      </c>
      <c r="L17" s="2">
        <f t="shared" si="1"/>
        <v>9</v>
      </c>
      <c r="M17" s="2" t="str">
        <f t="shared" si="2"/>
        <v/>
      </c>
      <c r="N17" s="2">
        <f t="shared" si="3"/>
        <v>100</v>
      </c>
    </row>
    <row r="18" spans="1:14" ht="15" customHeight="1" x14ac:dyDescent="0.35">
      <c r="A18" s="1">
        <v>10</v>
      </c>
      <c r="B18" s="25"/>
      <c r="C18" s="25">
        <v>10</v>
      </c>
      <c r="D18" s="26" t="str">
        <f>IF(B18&gt;0,(VLOOKUP($B18,[1]Engagement!$B$33:$G$73,3,FALSE))," ")</f>
        <v xml:space="preserve"> </v>
      </c>
      <c r="E18" s="26" t="str">
        <f>IF(B18&gt;0,(VLOOKUP($B18,[1]Engagement!$B$33:$G$73,4,FALSE))," ")</f>
        <v xml:space="preserve"> </v>
      </c>
      <c r="F18" s="26" t="str">
        <f>IF(B18&gt;0,(VLOOKUP($B18,[1]Engagement!$B$33:$G$73,5,FALSE))," ")</f>
        <v xml:space="preserve"> </v>
      </c>
      <c r="G18" s="27" t="str">
        <f>IF(B18&gt;0,(VLOOKUP($B18,[1]Engagement!$B$33:$G$73,6,FALSE))," ")</f>
        <v xml:space="preserve"> </v>
      </c>
      <c r="H18" s="28" t="str">
        <f>IF(B18&gt;0,(VLOOKUP($B18,[1]Engagement!$B$33:$H$73,7,FALSE))," ")</f>
        <v xml:space="preserve"> </v>
      </c>
      <c r="I18" s="3" t="str">
        <f>IF(COUNTIF($F$9:$F18,F18)&lt;2,$F18," ")</f>
        <v xml:space="preserve"> </v>
      </c>
      <c r="J18" s="3">
        <f t="shared" si="0"/>
        <v>10</v>
      </c>
      <c r="K18" s="3" t="str">
        <f>IF(COUNTIF($F$9:$F18,F18)&lt;3,$F18," ")</f>
        <v xml:space="preserve"> </v>
      </c>
      <c r="L18" s="2">
        <f t="shared" si="1"/>
        <v>10</v>
      </c>
      <c r="M18" s="2" t="str">
        <f t="shared" si="2"/>
        <v/>
      </c>
      <c r="N18" s="2">
        <f t="shared" si="3"/>
        <v>100</v>
      </c>
    </row>
    <row r="19" spans="1:14" ht="15" customHeight="1" x14ac:dyDescent="0.35">
      <c r="A19" s="1">
        <v>11</v>
      </c>
      <c r="B19" s="25"/>
      <c r="C19" s="25">
        <v>11</v>
      </c>
      <c r="D19" s="26" t="str">
        <f>IF(B19&gt;0,(VLOOKUP($B19,[1]Engagement!$B$33:$G$73,3,FALSE))," ")</f>
        <v xml:space="preserve"> </v>
      </c>
      <c r="E19" s="26" t="str">
        <f>IF(B19&gt;0,(VLOOKUP($B19,[1]Engagement!$B$33:$G$73,4,FALSE))," ")</f>
        <v xml:space="preserve"> </v>
      </c>
      <c r="F19" s="26" t="str">
        <f>IF(B19&gt;0,(VLOOKUP($B19,[1]Engagement!$B$33:$G$73,5,FALSE))," ")</f>
        <v xml:space="preserve"> </v>
      </c>
      <c r="G19" s="27" t="str">
        <f>IF(B19&gt;0,(VLOOKUP($B19,[1]Engagement!$B$33:$G$73,6,FALSE))," ")</f>
        <v xml:space="preserve"> </v>
      </c>
      <c r="H19" s="28" t="str">
        <f>IF(B19&gt;0,(VLOOKUP($B19,[1]Engagement!$B$33:$H$73,7,FALSE))," ")</f>
        <v xml:space="preserve"> </v>
      </c>
      <c r="I19" s="3" t="str">
        <f>IF(COUNTIF($F$9:$F19,F19)&lt;2,$F19," ")</f>
        <v xml:space="preserve"> </v>
      </c>
      <c r="J19" s="3">
        <f t="shared" si="0"/>
        <v>11</v>
      </c>
      <c r="K19" s="3" t="str">
        <f>IF(COUNTIF($F$9:$F19,F19)&lt;3,$F19," ")</f>
        <v xml:space="preserve"> </v>
      </c>
      <c r="L19" s="2">
        <f t="shared" si="1"/>
        <v>11</v>
      </c>
      <c r="M19" s="2" t="str">
        <f t="shared" si="2"/>
        <v/>
      </c>
      <c r="N19" s="2">
        <f t="shared" si="3"/>
        <v>100</v>
      </c>
    </row>
    <row r="20" spans="1:14" ht="15" customHeight="1" x14ac:dyDescent="0.35">
      <c r="A20" s="1">
        <v>12</v>
      </c>
      <c r="B20" s="25"/>
      <c r="C20" s="25">
        <v>12</v>
      </c>
      <c r="D20" s="26" t="str">
        <f>IF(B20&gt;0,(VLOOKUP($B20,[1]Engagement!$B$33:$G$73,3,FALSE))," ")</f>
        <v xml:space="preserve"> </v>
      </c>
      <c r="E20" s="26" t="str">
        <f>IF(B20&gt;0,(VLOOKUP($B20,[1]Engagement!$B$33:$G$73,4,FALSE))," ")</f>
        <v xml:space="preserve"> </v>
      </c>
      <c r="F20" s="26" t="str">
        <f>IF(B20&gt;0,(VLOOKUP($B20,[1]Engagement!$B$33:$G$73,5,FALSE))," ")</f>
        <v xml:space="preserve"> </v>
      </c>
      <c r="G20" s="27" t="str">
        <f>IF(B20&gt;0,(VLOOKUP($B20,[1]Engagement!$B$33:$G$73,6,FALSE))," ")</f>
        <v xml:space="preserve"> </v>
      </c>
      <c r="H20" s="28" t="str">
        <f>IF(B20&gt;0,(VLOOKUP($B20,[1]Engagement!$B$33:$H$73,7,FALSE))," ")</f>
        <v xml:space="preserve"> </v>
      </c>
      <c r="I20" s="3" t="str">
        <f>IF(COUNTIF($F$9:$F20,F20)&lt;2,$F20," ")</f>
        <v xml:space="preserve"> </v>
      </c>
      <c r="J20" s="3">
        <f t="shared" si="0"/>
        <v>12</v>
      </c>
      <c r="K20" s="3" t="str">
        <f>IF(COUNTIF($F$9:$F20,F20)&lt;3,$F20," ")</f>
        <v xml:space="preserve"> </v>
      </c>
      <c r="L20" s="2">
        <f t="shared" si="1"/>
        <v>12</v>
      </c>
      <c r="M20" s="2" t="str">
        <f t="shared" si="2"/>
        <v/>
      </c>
      <c r="N20" s="2">
        <f t="shared" si="3"/>
        <v>100</v>
      </c>
    </row>
    <row r="21" spans="1:14" ht="15" customHeight="1" x14ac:dyDescent="0.35">
      <c r="A21" s="1">
        <v>13</v>
      </c>
      <c r="B21" s="25"/>
      <c r="C21" s="25">
        <v>13</v>
      </c>
      <c r="D21" s="26" t="str">
        <f>IF(B21&gt;0,(VLOOKUP($B21,[1]Engagement!$B$33:$G$73,3,FALSE))," ")</f>
        <v xml:space="preserve"> </v>
      </c>
      <c r="E21" s="26" t="str">
        <f>IF(B21&gt;0,(VLOOKUP($B21,[1]Engagement!$B$33:$G$73,4,FALSE))," ")</f>
        <v xml:space="preserve"> </v>
      </c>
      <c r="F21" s="26" t="str">
        <f>IF(B21&gt;0,(VLOOKUP($B21,[1]Engagement!$B$33:$G$73,5,FALSE))," ")</f>
        <v xml:space="preserve"> </v>
      </c>
      <c r="G21" s="27" t="str">
        <f>IF(B21&gt;0,(VLOOKUP($B21,[1]Engagement!$B$33:$G$73,6,FALSE))," ")</f>
        <v xml:space="preserve"> </v>
      </c>
      <c r="H21" s="28" t="str">
        <f>IF(B21&gt;0,(VLOOKUP($B21,[1]Engagement!$B$33:$H$73,7,FALSE))," ")</f>
        <v xml:space="preserve"> </v>
      </c>
      <c r="I21" s="3" t="str">
        <f>IF(COUNTIF($F$9:$F21,F21)&lt;2,$F21," ")</f>
        <v xml:space="preserve"> </v>
      </c>
      <c r="J21" s="3">
        <f t="shared" si="0"/>
        <v>13</v>
      </c>
      <c r="K21" s="3" t="str">
        <f>IF(COUNTIF($F$9:$F21,F21)&lt;3,$F21," ")</f>
        <v xml:space="preserve"> </v>
      </c>
      <c r="L21" s="2">
        <f t="shared" si="1"/>
        <v>13</v>
      </c>
      <c r="M21" s="2" t="str">
        <f t="shared" si="2"/>
        <v/>
      </c>
      <c r="N21" s="2">
        <f t="shared" si="3"/>
        <v>100</v>
      </c>
    </row>
    <row r="22" spans="1:14" ht="15" customHeight="1" x14ac:dyDescent="0.35">
      <c r="A22" s="1">
        <v>14</v>
      </c>
      <c r="B22" s="25"/>
      <c r="C22" s="25">
        <v>14</v>
      </c>
      <c r="D22" s="26" t="str">
        <f>IF(B22&gt;0,(VLOOKUP($B22,[1]Engagement!$B$33:$G$73,3,FALSE))," ")</f>
        <v xml:space="preserve"> </v>
      </c>
      <c r="E22" s="26" t="str">
        <f>IF(B22&gt;0,(VLOOKUP($B22,[1]Engagement!$B$33:$G$73,4,FALSE))," ")</f>
        <v xml:space="preserve"> </v>
      </c>
      <c r="F22" s="26" t="str">
        <f>IF(B22&gt;0,(VLOOKUP($B22,[1]Engagement!$B$33:$G$73,5,FALSE))," ")</f>
        <v xml:space="preserve"> </v>
      </c>
      <c r="G22" s="27" t="str">
        <f>IF(B22&gt;0,(VLOOKUP($B22,[1]Engagement!$B$33:$G$73,6,FALSE))," ")</f>
        <v xml:space="preserve"> </v>
      </c>
      <c r="H22" s="28" t="str">
        <f>IF(B22&gt;0,(VLOOKUP($B22,[1]Engagement!$B$33:$H$73,7,FALSE))," ")</f>
        <v xml:space="preserve"> </v>
      </c>
      <c r="I22" s="3" t="str">
        <f>IF(COUNTIF($F$9:$F22,F22)&lt;2,$F22," ")</f>
        <v xml:space="preserve"> </v>
      </c>
      <c r="J22" s="3">
        <f t="shared" si="0"/>
        <v>14</v>
      </c>
      <c r="K22" s="3" t="str">
        <f>IF(COUNTIF($F$9:$F22,F22)&lt;3,$F22," ")</f>
        <v xml:space="preserve"> </v>
      </c>
      <c r="L22" s="2">
        <f t="shared" si="1"/>
        <v>14</v>
      </c>
      <c r="M22" s="2" t="str">
        <f t="shared" si="2"/>
        <v/>
      </c>
      <c r="N22" s="2">
        <f t="shared" si="3"/>
        <v>100</v>
      </c>
    </row>
    <row r="23" spans="1:14" ht="15" customHeight="1" x14ac:dyDescent="0.35">
      <c r="A23" s="1">
        <v>15</v>
      </c>
      <c r="B23" s="25"/>
      <c r="C23" s="25">
        <v>15</v>
      </c>
      <c r="D23" s="26" t="str">
        <f>IF(B23&gt;0,(VLOOKUP($B23,[1]Engagement!$B$33:$G$73,3,FALSE))," ")</f>
        <v xml:space="preserve"> </v>
      </c>
      <c r="E23" s="26" t="str">
        <f>IF(B23&gt;0,(VLOOKUP($B23,[1]Engagement!$B$33:$G$73,4,FALSE))," ")</f>
        <v xml:space="preserve"> </v>
      </c>
      <c r="F23" s="26" t="str">
        <f>IF(B23&gt;0,(VLOOKUP($B23,[1]Engagement!$B$33:$G$73,5,FALSE))," ")</f>
        <v xml:space="preserve"> </v>
      </c>
      <c r="G23" s="27" t="str">
        <f>IF(B23&gt;0,(VLOOKUP($B23,[1]Engagement!$B$33:$G$73,6,FALSE))," ")</f>
        <v xml:space="preserve"> </v>
      </c>
      <c r="H23" s="28" t="str">
        <f>IF(B23&gt;0,(VLOOKUP($B23,[1]Engagement!$B$33:$H$73,7,FALSE))," ")</f>
        <v xml:space="preserve"> </v>
      </c>
      <c r="I23" s="3" t="str">
        <f>IF(COUNTIF($F$9:$F23,F23)&lt;2,$F23," ")</f>
        <v xml:space="preserve"> </v>
      </c>
      <c r="J23" s="3">
        <f t="shared" si="0"/>
        <v>15</v>
      </c>
      <c r="K23" s="3" t="str">
        <f>IF(COUNTIF($F$9:$F23,F23)&lt;3,$F23," ")</f>
        <v xml:space="preserve"> </v>
      </c>
      <c r="L23" s="2">
        <f t="shared" si="1"/>
        <v>15</v>
      </c>
      <c r="M23" s="2" t="str">
        <f t="shared" si="2"/>
        <v/>
      </c>
      <c r="N23" s="2">
        <f t="shared" si="3"/>
        <v>100</v>
      </c>
    </row>
    <row r="24" spans="1:14" ht="15" customHeight="1" x14ac:dyDescent="0.35">
      <c r="A24" s="1">
        <v>16</v>
      </c>
      <c r="B24" s="25"/>
      <c r="C24" s="25">
        <v>16</v>
      </c>
      <c r="D24" s="26" t="str">
        <f>IF(B24&gt;0,(VLOOKUP($B24,[1]Engagement!$B$33:$G$73,3,FALSE))," ")</f>
        <v xml:space="preserve"> </v>
      </c>
      <c r="E24" s="26" t="str">
        <f>IF(B24&gt;0,(VLOOKUP($B24,[1]Engagement!$B$33:$G$73,4,FALSE))," ")</f>
        <v xml:space="preserve"> </v>
      </c>
      <c r="F24" s="26" t="str">
        <f>IF(B24&gt;0,(VLOOKUP($B24,[1]Engagement!$B$33:$G$73,5,FALSE))," ")</f>
        <v xml:space="preserve"> </v>
      </c>
      <c r="G24" s="27" t="str">
        <f>IF(B24&gt;0,(VLOOKUP($B24,[1]Engagement!$B$33:$G$73,6,FALSE))," ")</f>
        <v xml:space="preserve"> </v>
      </c>
      <c r="H24" s="28" t="str">
        <f>IF(B24&gt;0,(VLOOKUP($B24,[1]Engagement!$B$33:$H$73,7,FALSE))," ")</f>
        <v xml:space="preserve"> </v>
      </c>
      <c r="I24" s="3" t="str">
        <f>IF(COUNTIF($F$9:$F24,F24)&lt;2,$F24," ")</f>
        <v xml:space="preserve"> </v>
      </c>
      <c r="J24" s="3">
        <f t="shared" si="0"/>
        <v>16</v>
      </c>
      <c r="K24" s="3" t="str">
        <f>IF(COUNTIF($F$9:$F24,F24)&lt;3,$F24," ")</f>
        <v xml:space="preserve"> </v>
      </c>
      <c r="L24" s="2">
        <f t="shared" si="1"/>
        <v>16</v>
      </c>
      <c r="M24" s="2" t="str">
        <f t="shared" si="2"/>
        <v/>
      </c>
      <c r="N24" s="2">
        <f t="shared" si="3"/>
        <v>100</v>
      </c>
    </row>
    <row r="25" spans="1:14" ht="15" customHeight="1" x14ac:dyDescent="0.35">
      <c r="A25" s="1">
        <v>17</v>
      </c>
      <c r="B25" s="25"/>
      <c r="C25" s="25">
        <v>17</v>
      </c>
      <c r="D25" s="26" t="str">
        <f>IF(B25&gt;0,(VLOOKUP($B25,[1]Engagement!$B$33:$G$73,3,FALSE))," ")</f>
        <v xml:space="preserve"> </v>
      </c>
      <c r="E25" s="26" t="str">
        <f>IF(B25&gt;0,(VLOOKUP($B25,[1]Engagement!$B$33:$G$73,4,FALSE))," ")</f>
        <v xml:space="preserve"> </v>
      </c>
      <c r="F25" s="26" t="str">
        <f>IF(B25&gt;0,(VLOOKUP($B25,[1]Engagement!$B$33:$G$73,5,FALSE))," ")</f>
        <v xml:space="preserve"> </v>
      </c>
      <c r="G25" s="27" t="str">
        <f>IF(B25&gt;0,(VLOOKUP($B25,[1]Engagement!$B$33:$G$73,6,FALSE))," ")</f>
        <v xml:space="preserve"> </v>
      </c>
      <c r="H25" s="28" t="str">
        <f>IF(B25&gt;0,(VLOOKUP($B25,[1]Engagement!$B$33:$H$73,7,FALSE))," ")</f>
        <v xml:space="preserve"> </v>
      </c>
      <c r="I25" s="3" t="str">
        <f>IF(COUNTIF($F$9:$F25,F25)&lt;2,$F25," ")</f>
        <v xml:space="preserve"> </v>
      </c>
      <c r="J25" s="3">
        <f t="shared" si="0"/>
        <v>17</v>
      </c>
      <c r="K25" s="3" t="str">
        <f>IF(COUNTIF($F$9:$F25,F25)&lt;3,$F25," ")</f>
        <v xml:space="preserve"> </v>
      </c>
      <c r="L25" s="2">
        <f t="shared" si="1"/>
        <v>17</v>
      </c>
      <c r="M25" s="2" t="str">
        <f t="shared" si="2"/>
        <v/>
      </c>
      <c r="N25" s="2">
        <f t="shared" si="3"/>
        <v>100</v>
      </c>
    </row>
    <row r="26" spans="1:14" ht="15" customHeight="1" x14ac:dyDescent="0.35">
      <c r="A26" s="1">
        <v>18</v>
      </c>
      <c r="B26" s="25"/>
      <c r="C26" s="25">
        <v>18</v>
      </c>
      <c r="D26" s="26" t="str">
        <f>IF(B26&gt;0,(VLOOKUP($B26,[1]Engagement!$B$33:$G$73,3,FALSE))," ")</f>
        <v xml:space="preserve"> </v>
      </c>
      <c r="E26" s="26" t="str">
        <f>IF(B26&gt;0,(VLOOKUP($B26,[1]Engagement!$B$33:$G$73,4,FALSE))," ")</f>
        <v xml:space="preserve"> </v>
      </c>
      <c r="F26" s="26" t="str">
        <f>IF(B26&gt;0,(VLOOKUP($B26,[1]Engagement!$B$33:$G$73,5,FALSE))," ")</f>
        <v xml:space="preserve"> </v>
      </c>
      <c r="G26" s="27" t="str">
        <f>IF(B26&gt;0,(VLOOKUP($B26,[1]Engagement!$B$33:$G$73,6,FALSE))," ")</f>
        <v xml:space="preserve"> </v>
      </c>
      <c r="H26" s="28" t="str">
        <f>IF(B26&gt;0,(VLOOKUP($B26,[1]Engagement!$B$33:$H$73,7,FALSE))," ")</f>
        <v xml:space="preserve"> </v>
      </c>
      <c r="I26" s="3" t="str">
        <f>IF(COUNTIF($F$9:$F26,F26)&lt;2,$F26," ")</f>
        <v xml:space="preserve"> </v>
      </c>
      <c r="J26" s="3">
        <f t="shared" si="0"/>
        <v>18</v>
      </c>
      <c r="K26" s="3" t="str">
        <f>IF(COUNTIF($F$9:$F26,F26)&lt;3,$F26," ")</f>
        <v xml:space="preserve"> </v>
      </c>
      <c r="L26" s="2">
        <f t="shared" si="1"/>
        <v>18</v>
      </c>
      <c r="M26" s="2" t="str">
        <f t="shared" si="2"/>
        <v/>
      </c>
      <c r="N26" s="2">
        <f t="shared" si="3"/>
        <v>100</v>
      </c>
    </row>
    <row r="27" spans="1:14" ht="15" customHeight="1" x14ac:dyDescent="0.35">
      <c r="A27" s="1">
        <v>19</v>
      </c>
      <c r="B27" s="25"/>
      <c r="C27" s="25">
        <v>19</v>
      </c>
      <c r="D27" s="26" t="str">
        <f>IF(B27&gt;0,(VLOOKUP($B27,[1]Engagement!$B$33:$G$73,3,FALSE))," ")</f>
        <v xml:space="preserve"> </v>
      </c>
      <c r="E27" s="26" t="str">
        <f>IF(B27&gt;0,(VLOOKUP($B27,[1]Engagement!$B$33:$G$73,4,FALSE))," ")</f>
        <v xml:space="preserve"> </v>
      </c>
      <c r="F27" s="26" t="str">
        <f>IF(B27&gt;0,(VLOOKUP($B27,[1]Engagement!$B$33:$G$73,5,FALSE))," ")</f>
        <v xml:space="preserve"> </v>
      </c>
      <c r="G27" s="27" t="str">
        <f>IF(B27&gt;0,(VLOOKUP($B27,[1]Engagement!$B$33:$G$73,6,FALSE))," ")</f>
        <v xml:space="preserve"> </v>
      </c>
      <c r="H27" s="28" t="str">
        <f>IF(B27&gt;0,(VLOOKUP($B27,[1]Engagement!$B$33:$H$73,7,FALSE))," ")</f>
        <v xml:space="preserve"> </v>
      </c>
      <c r="I27" s="3" t="str">
        <f>IF(COUNTIF($F$9:$F27,F27)&lt;2,$F27," ")</f>
        <v xml:space="preserve"> </v>
      </c>
      <c r="J27" s="3">
        <f t="shared" si="0"/>
        <v>19</v>
      </c>
      <c r="K27" s="3" t="str">
        <f>IF(COUNTIF($F$9:$F27,F27)&lt;3,$F27," ")</f>
        <v xml:space="preserve"> </v>
      </c>
      <c r="L27" s="2">
        <f t="shared" si="1"/>
        <v>19</v>
      </c>
      <c r="M27" s="2" t="str">
        <f t="shared" si="2"/>
        <v/>
      </c>
      <c r="N27" s="2">
        <f t="shared" si="3"/>
        <v>100</v>
      </c>
    </row>
    <row r="28" spans="1:14" ht="15" customHeight="1" x14ac:dyDescent="0.35">
      <c r="A28" s="1">
        <v>20</v>
      </c>
      <c r="B28" s="25"/>
      <c r="C28" s="25">
        <v>20</v>
      </c>
      <c r="D28" s="26" t="str">
        <f>IF(B28&gt;0,(VLOOKUP($B28,[1]Engagement!$B$33:$G$73,3,FALSE))," ")</f>
        <v xml:space="preserve"> </v>
      </c>
      <c r="E28" s="26" t="str">
        <f>IF(B28&gt;0,(VLOOKUP($B28,[1]Engagement!$B$33:$G$73,4,FALSE))," ")</f>
        <v xml:space="preserve"> </v>
      </c>
      <c r="F28" s="26" t="str">
        <f>IF(B28&gt;0,(VLOOKUP($B28,[1]Engagement!$B$33:$G$73,5,FALSE))," ")</f>
        <v xml:space="preserve"> </v>
      </c>
      <c r="G28" s="27" t="str">
        <f>IF(B28&gt;0,(VLOOKUP($B28,[1]Engagement!$B$33:$G$73,6,FALSE))," ")</f>
        <v xml:space="preserve"> </v>
      </c>
      <c r="H28" s="28" t="str">
        <f>IF(B28&gt;0,(VLOOKUP($B28,[1]Engagement!$B$33:$H$73,7,FALSE))," ")</f>
        <v xml:space="preserve"> </v>
      </c>
      <c r="I28" s="3" t="str">
        <f>IF(COUNTIF($F$9:$F28,F28)&lt;2,$F28," ")</f>
        <v xml:space="preserve"> </v>
      </c>
      <c r="J28" s="3">
        <f t="shared" si="0"/>
        <v>20</v>
      </c>
      <c r="K28" s="3" t="str">
        <f>IF(COUNTIF($F$9:$F28,F28)&lt;3,$F28," ")</f>
        <v xml:space="preserve"> </v>
      </c>
      <c r="L28" s="2">
        <f t="shared" si="1"/>
        <v>20</v>
      </c>
      <c r="M28" s="2" t="str">
        <f t="shared" si="2"/>
        <v/>
      </c>
      <c r="N28" s="2">
        <f t="shared" si="3"/>
        <v>100</v>
      </c>
    </row>
    <row r="29" spans="1:14" ht="15" customHeight="1" x14ac:dyDescent="0.35">
      <c r="A29" s="1">
        <v>21</v>
      </c>
      <c r="B29" s="25"/>
      <c r="C29" s="25">
        <v>21</v>
      </c>
      <c r="D29" s="26" t="str">
        <f>IF(B29&gt;0,(VLOOKUP($B29,[1]Engagement!$B$33:$G$73,3,FALSE))," ")</f>
        <v xml:space="preserve"> </v>
      </c>
      <c r="E29" s="26" t="str">
        <f>IF(B29&gt;0,(VLOOKUP($B29,[1]Engagement!$B$33:$G$73,4,FALSE))," ")</f>
        <v xml:space="preserve"> </v>
      </c>
      <c r="F29" s="26" t="str">
        <f>IF(B29&gt;0,(VLOOKUP($B29,[1]Engagement!$B$33:$G$73,5,FALSE))," ")</f>
        <v xml:space="preserve"> </v>
      </c>
      <c r="G29" s="27" t="str">
        <f>IF(B29&gt;0,(VLOOKUP($B29,[1]Engagement!$B$33:$G$73,6,FALSE))," ")</f>
        <v xml:space="preserve"> </v>
      </c>
      <c r="H29" s="28" t="str">
        <f>IF(B29&gt;0,(VLOOKUP($B29,[1]Engagement!$B$33:$H$73,7,FALSE))," ")</f>
        <v xml:space="preserve"> </v>
      </c>
      <c r="I29" s="3" t="str">
        <f>IF(COUNTIF($F$9:$F29,F29)&lt;2,$F29," ")</f>
        <v xml:space="preserve"> </v>
      </c>
      <c r="J29" s="3">
        <f t="shared" si="0"/>
        <v>21</v>
      </c>
      <c r="K29" s="3" t="str">
        <f>IF(COUNTIF($F$9:$F29,F29)&lt;3,$F29," ")</f>
        <v xml:space="preserve"> </v>
      </c>
      <c r="L29" s="2">
        <f t="shared" si="1"/>
        <v>21</v>
      </c>
      <c r="M29" s="2" t="str">
        <f t="shared" si="2"/>
        <v/>
      </c>
      <c r="N29" s="2">
        <f t="shared" si="3"/>
        <v>100</v>
      </c>
    </row>
    <row r="30" spans="1:14" ht="15" customHeight="1" x14ac:dyDescent="0.35">
      <c r="A30" s="1">
        <v>22</v>
      </c>
      <c r="B30" s="25"/>
      <c r="C30" s="25">
        <v>22</v>
      </c>
      <c r="D30" s="26" t="str">
        <f>IF(B30&gt;0,(VLOOKUP($B30,[1]Engagement!$B$33:$G$73,3,FALSE))," ")</f>
        <v xml:space="preserve"> </v>
      </c>
      <c r="E30" s="26" t="str">
        <f>IF(B30&gt;0,(VLOOKUP($B30,[1]Engagement!$B$33:$G$73,4,FALSE))," ")</f>
        <v xml:space="preserve"> </v>
      </c>
      <c r="F30" s="26" t="str">
        <f>IF(B30&gt;0,(VLOOKUP($B30,[1]Engagement!$B$33:$G$73,5,FALSE))," ")</f>
        <v xml:space="preserve"> </v>
      </c>
      <c r="G30" s="27" t="str">
        <f>IF(B30&gt;0,(VLOOKUP($B30,[1]Engagement!$B$33:$G$73,6,FALSE))," ")</f>
        <v xml:space="preserve"> </v>
      </c>
      <c r="H30" s="28" t="str">
        <f>IF(B30&gt;0,(VLOOKUP($B30,[1]Engagement!$B$33:$H$73,7,FALSE))," ")</f>
        <v xml:space="preserve"> </v>
      </c>
      <c r="I30" s="3" t="str">
        <f>IF(COUNTIF($F$9:$F30,F30)&lt;2,$F30," ")</f>
        <v xml:space="preserve"> </v>
      </c>
      <c r="J30" s="3">
        <f t="shared" si="0"/>
        <v>22</v>
      </c>
      <c r="K30" s="3" t="str">
        <f>IF(COUNTIF($F$9:$F30,F30)&lt;3,$F30," ")</f>
        <v xml:space="preserve"> </v>
      </c>
      <c r="L30" s="2">
        <f t="shared" si="1"/>
        <v>22</v>
      </c>
      <c r="M30" s="2" t="str">
        <f t="shared" si="2"/>
        <v/>
      </c>
      <c r="N30" s="2">
        <f t="shared" si="3"/>
        <v>100</v>
      </c>
    </row>
    <row r="31" spans="1:14" ht="15" customHeight="1" x14ac:dyDescent="0.35">
      <c r="A31" s="1">
        <v>23</v>
      </c>
      <c r="B31" s="25"/>
      <c r="C31" s="25">
        <v>23</v>
      </c>
      <c r="D31" s="26" t="str">
        <f>IF(B31&gt;0,(VLOOKUP($B31,[1]Engagement!$B$33:$G$73,3,FALSE))," ")</f>
        <v xml:space="preserve"> </v>
      </c>
      <c r="E31" s="26" t="str">
        <f>IF(B31&gt;0,(VLOOKUP($B31,[1]Engagement!$B$33:$G$73,4,FALSE))," ")</f>
        <v xml:space="preserve"> </v>
      </c>
      <c r="F31" s="26" t="str">
        <f>IF(B31&gt;0,(VLOOKUP($B31,[1]Engagement!$B$33:$G$73,5,FALSE))," ")</f>
        <v xml:space="preserve"> </v>
      </c>
      <c r="G31" s="27" t="str">
        <f>IF(B31&gt;0,(VLOOKUP($B31,[1]Engagement!$B$33:$G$73,6,FALSE))," ")</f>
        <v xml:space="preserve"> </v>
      </c>
      <c r="H31" s="28" t="str">
        <f>IF(B31&gt;0,(VLOOKUP($B31,[1]Engagement!$B$33:$H$73,7,FALSE))," ")</f>
        <v xml:space="preserve"> </v>
      </c>
      <c r="I31" s="3" t="str">
        <f>IF(COUNTIF($F$9:$F31,F31)&lt;2,$F31," ")</f>
        <v xml:space="preserve"> </v>
      </c>
      <c r="J31" s="3">
        <f t="shared" si="0"/>
        <v>23</v>
      </c>
      <c r="K31" s="3" t="str">
        <f>IF(COUNTIF($F$9:$F31,F31)&lt;3,$F31," ")</f>
        <v xml:space="preserve"> </v>
      </c>
      <c r="L31" s="2">
        <f t="shared" si="1"/>
        <v>23</v>
      </c>
      <c r="M31" s="2" t="str">
        <f t="shared" si="2"/>
        <v/>
      </c>
      <c r="N31" s="2">
        <f t="shared" si="3"/>
        <v>100</v>
      </c>
    </row>
    <row r="32" spans="1:14" ht="15" customHeight="1" x14ac:dyDescent="0.35">
      <c r="A32" s="1">
        <v>24</v>
      </c>
      <c r="B32" s="25"/>
      <c r="C32" s="25">
        <v>24</v>
      </c>
      <c r="D32" s="26" t="str">
        <f>IF(B32&gt;0,(VLOOKUP($B32,[1]Engagement!$B$33:$G$73,3,FALSE))," ")</f>
        <v xml:space="preserve"> </v>
      </c>
      <c r="E32" s="26" t="str">
        <f>IF(B32&gt;0,(VLOOKUP($B32,[1]Engagement!$B$33:$G$73,4,FALSE))," ")</f>
        <v xml:space="preserve"> </v>
      </c>
      <c r="F32" s="26" t="str">
        <f>IF(B32&gt;0,(VLOOKUP($B32,[1]Engagement!$B$33:$G$73,5,FALSE))," ")</f>
        <v xml:space="preserve"> </v>
      </c>
      <c r="G32" s="27" t="str">
        <f>IF(B32&gt;0,(VLOOKUP($B32,[1]Engagement!$B$33:$G$73,6,FALSE))," ")</f>
        <v xml:space="preserve"> </v>
      </c>
      <c r="H32" s="28" t="str">
        <f>IF(B32&gt;0,(VLOOKUP($B32,[1]Engagement!$B$33:$H$73,7,FALSE))," ")</f>
        <v xml:space="preserve"> </v>
      </c>
      <c r="I32" s="3" t="str">
        <f>IF(COUNTIF($F$9:$F32,F32)&lt;2,$F32," ")</f>
        <v xml:space="preserve"> </v>
      </c>
      <c r="J32" s="3">
        <f t="shared" si="0"/>
        <v>24</v>
      </c>
      <c r="K32" s="3" t="str">
        <f>IF(COUNTIF($F$9:$F32,F32)&lt;3,$F32," ")</f>
        <v xml:space="preserve"> </v>
      </c>
      <c r="L32" s="2">
        <f t="shared" si="1"/>
        <v>24</v>
      </c>
      <c r="M32" s="2" t="str">
        <f t="shared" si="2"/>
        <v/>
      </c>
      <c r="N32" s="2">
        <f t="shared" si="3"/>
        <v>100</v>
      </c>
    </row>
    <row r="33" spans="1:14" ht="15" customHeight="1" x14ac:dyDescent="0.35">
      <c r="A33" s="1">
        <v>25</v>
      </c>
      <c r="B33" s="25"/>
      <c r="C33" s="25">
        <v>25</v>
      </c>
      <c r="D33" s="26" t="str">
        <f>IF(B33&gt;0,(VLOOKUP($B33,[1]Engagement!$B$33:$G$73,3,FALSE))," ")</f>
        <v xml:space="preserve"> </v>
      </c>
      <c r="E33" s="26" t="str">
        <f>IF(B33&gt;0,(VLOOKUP($B33,[1]Engagement!$B$33:$G$73,4,FALSE))," ")</f>
        <v xml:space="preserve"> </v>
      </c>
      <c r="F33" s="26" t="str">
        <f>IF(B33&gt;0,(VLOOKUP($B33,[1]Engagement!$B$33:$G$73,5,FALSE))," ")</f>
        <v xml:space="preserve"> </v>
      </c>
      <c r="G33" s="27" t="str">
        <f>IF(B33&gt;0,(VLOOKUP($B33,[1]Engagement!$B$33:$G$73,6,FALSE))," ")</f>
        <v xml:space="preserve"> </v>
      </c>
      <c r="H33" s="28" t="str">
        <f>IF(B33&gt;0,(VLOOKUP($B33,[1]Engagement!$B$33:$H$73,7,FALSE))," ")</f>
        <v xml:space="preserve"> </v>
      </c>
      <c r="I33" s="3" t="str">
        <f>IF(COUNTIF($F$9:$F33,F33)&lt;2,$F33," ")</f>
        <v xml:space="preserve"> </v>
      </c>
      <c r="J33" s="3">
        <f t="shared" si="0"/>
        <v>25</v>
      </c>
      <c r="K33" s="3" t="str">
        <f>IF(COUNTIF($F$9:$F33,F33)&lt;3,$F33," ")</f>
        <v xml:space="preserve"> </v>
      </c>
      <c r="L33" s="2">
        <f t="shared" si="1"/>
        <v>25</v>
      </c>
      <c r="M33" s="2" t="str">
        <f t="shared" si="2"/>
        <v/>
      </c>
      <c r="N33" s="2">
        <f t="shared" si="3"/>
        <v>100</v>
      </c>
    </row>
    <row r="34" spans="1:14" ht="15" customHeight="1" x14ac:dyDescent="0.35">
      <c r="A34" s="1">
        <v>26</v>
      </c>
      <c r="B34" s="25"/>
      <c r="C34" s="25">
        <v>26</v>
      </c>
      <c r="D34" s="26" t="str">
        <f>IF(B34&gt;0,(VLOOKUP($B34,[1]Engagement!$B$33:$G$73,3,FALSE))," ")</f>
        <v xml:space="preserve"> </v>
      </c>
      <c r="E34" s="26" t="str">
        <f>IF(B34&gt;0,(VLOOKUP($B34,[1]Engagement!$B$33:$G$73,4,FALSE))," ")</f>
        <v xml:space="preserve"> </v>
      </c>
      <c r="F34" s="26" t="str">
        <f>IF(B34&gt;0,(VLOOKUP($B34,[1]Engagement!$B$33:$G$73,5,FALSE))," ")</f>
        <v xml:space="preserve"> </v>
      </c>
      <c r="G34" s="27" t="str">
        <f>IF(B34&gt;0,(VLOOKUP($B34,[1]Engagement!$B$33:$G$73,6,FALSE))," ")</f>
        <v xml:space="preserve"> </v>
      </c>
      <c r="H34" s="28" t="str">
        <f>IF(B34&gt;0,(VLOOKUP($B34,[1]Engagement!$B$33:$H$73,7,FALSE))," ")</f>
        <v xml:space="preserve"> </v>
      </c>
      <c r="I34" s="3" t="str">
        <f>IF(COUNTIF($F$9:$F34,F34)&lt;2,$F34," ")</f>
        <v xml:space="preserve"> </v>
      </c>
      <c r="J34" s="3">
        <f t="shared" si="0"/>
        <v>26</v>
      </c>
      <c r="K34" s="3" t="str">
        <f>IF(COUNTIF($F$9:$F34,F34)&lt;3,$F34," ")</f>
        <v xml:space="preserve"> </v>
      </c>
      <c r="L34" s="2">
        <f t="shared" si="1"/>
        <v>26</v>
      </c>
      <c r="M34" s="2" t="str">
        <f t="shared" si="2"/>
        <v/>
      </c>
      <c r="N34" s="2">
        <f t="shared" si="3"/>
        <v>100</v>
      </c>
    </row>
    <row r="35" spans="1:14" ht="15" customHeight="1" x14ac:dyDescent="0.35">
      <c r="A35" s="1">
        <v>27</v>
      </c>
      <c r="B35" s="25"/>
      <c r="C35" s="25">
        <v>27</v>
      </c>
      <c r="D35" s="26" t="str">
        <f>IF(B35&gt;0,(VLOOKUP($B35,[1]Engagement!$B$33:$G$73,3,FALSE))," ")</f>
        <v xml:space="preserve"> </v>
      </c>
      <c r="E35" s="26" t="str">
        <f>IF(B35&gt;0,(VLOOKUP($B35,[1]Engagement!$B$33:$G$73,4,FALSE))," ")</f>
        <v xml:space="preserve"> </v>
      </c>
      <c r="F35" s="26" t="str">
        <f>IF(B35&gt;0,(VLOOKUP($B35,[1]Engagement!$B$33:$G$73,5,FALSE))," ")</f>
        <v xml:space="preserve"> </v>
      </c>
      <c r="G35" s="27" t="str">
        <f>IF(B35&gt;0,(VLOOKUP($B35,[1]Engagement!$B$33:$G$73,6,FALSE))," ")</f>
        <v xml:space="preserve"> </v>
      </c>
      <c r="H35" s="28" t="str">
        <f>IF(B35&gt;0,(VLOOKUP($B35,[1]Engagement!$B$33:$H$73,7,FALSE))," ")</f>
        <v xml:space="preserve"> </v>
      </c>
      <c r="I35" s="3" t="str">
        <f>IF(COUNTIF($F$9:$F35,F35)&lt;2,$F35," ")</f>
        <v xml:space="preserve"> </v>
      </c>
      <c r="J35" s="3">
        <f t="shared" si="0"/>
        <v>27</v>
      </c>
      <c r="K35" s="3" t="str">
        <f>IF(COUNTIF($F$9:$F35,F35)&lt;3,$F35," ")</f>
        <v xml:space="preserve"> </v>
      </c>
      <c r="L35" s="2">
        <f t="shared" si="1"/>
        <v>27</v>
      </c>
      <c r="M35" s="2" t="str">
        <f t="shared" si="2"/>
        <v/>
      </c>
      <c r="N35" s="2">
        <f t="shared" si="3"/>
        <v>100</v>
      </c>
    </row>
    <row r="36" spans="1:14" ht="15" customHeight="1" x14ac:dyDescent="0.35">
      <c r="A36" s="1">
        <v>28</v>
      </c>
      <c r="B36" s="25"/>
      <c r="C36" s="25">
        <v>28</v>
      </c>
      <c r="D36" s="26" t="str">
        <f>IF(B36&gt;0,(VLOOKUP($B36,[1]Engagement!$B$33:$G$73,3,FALSE))," ")</f>
        <v xml:space="preserve"> </v>
      </c>
      <c r="E36" s="26" t="str">
        <f>IF(B36&gt;0,(VLOOKUP($B36,[1]Engagement!$B$33:$G$73,4,FALSE))," ")</f>
        <v xml:space="preserve"> </v>
      </c>
      <c r="F36" s="26" t="str">
        <f>IF(B36&gt;0,(VLOOKUP($B36,[1]Engagement!$B$33:$G$73,5,FALSE))," ")</f>
        <v xml:space="preserve"> </v>
      </c>
      <c r="G36" s="27" t="str">
        <f>IF(B36&gt;0,(VLOOKUP($B36,[1]Engagement!$B$33:$G$73,6,FALSE))," ")</f>
        <v xml:space="preserve"> </v>
      </c>
      <c r="H36" s="28" t="str">
        <f>IF(B36&gt;0,(VLOOKUP($B36,[1]Engagement!$B$33:$H$73,7,FALSE))," ")</f>
        <v xml:space="preserve"> </v>
      </c>
      <c r="I36" s="3" t="str">
        <f>IF(COUNTIF($F$9:$F36,F36)&lt;2,$F36," ")</f>
        <v xml:space="preserve"> </v>
      </c>
      <c r="J36" s="3">
        <f t="shared" si="0"/>
        <v>28</v>
      </c>
      <c r="K36" s="3" t="str">
        <f>IF(COUNTIF($F$9:$F36,F36)&lt;3,$F36," ")</f>
        <v xml:space="preserve"> </v>
      </c>
      <c r="L36" s="2">
        <f t="shared" si="1"/>
        <v>28</v>
      </c>
      <c r="M36" s="2" t="str">
        <f t="shared" si="2"/>
        <v/>
      </c>
      <c r="N36" s="2">
        <f t="shared" si="3"/>
        <v>100</v>
      </c>
    </row>
    <row r="37" spans="1:14" ht="15" customHeight="1" x14ac:dyDescent="0.35">
      <c r="A37" s="1">
        <v>29</v>
      </c>
      <c r="B37" s="25"/>
      <c r="C37" s="25">
        <v>29</v>
      </c>
      <c r="D37" s="26" t="str">
        <f>IF(B37&gt;0,(VLOOKUP($B37,[1]Engagement!$B$33:$G$73,3,FALSE))," ")</f>
        <v xml:space="preserve"> </v>
      </c>
      <c r="E37" s="26" t="str">
        <f>IF(B37&gt;0,(VLOOKUP($B37,[1]Engagement!$B$33:$G$73,4,FALSE))," ")</f>
        <v xml:space="preserve"> </v>
      </c>
      <c r="F37" s="26" t="str">
        <f>IF(B37&gt;0,(VLOOKUP($B37,[1]Engagement!$B$33:$G$73,5,FALSE))," ")</f>
        <v xml:space="preserve"> </v>
      </c>
      <c r="G37" s="27" t="str">
        <f>IF(B37&gt;0,(VLOOKUP($B37,[1]Engagement!$B$33:$G$73,6,FALSE))," ")</f>
        <v xml:space="preserve"> </v>
      </c>
      <c r="H37" s="28" t="str">
        <f>IF(B37&gt;0,(VLOOKUP($B37,[1]Engagement!$B$33:$H$73,7,FALSE))," ")</f>
        <v xml:space="preserve"> </v>
      </c>
      <c r="I37" s="3" t="str">
        <f>IF(COUNTIF($F$9:$F37,F37)&lt;2,$F37," ")</f>
        <v xml:space="preserve"> </v>
      </c>
      <c r="J37" s="3">
        <f t="shared" si="0"/>
        <v>29</v>
      </c>
      <c r="K37" s="3" t="str">
        <f>IF(COUNTIF($F$9:$F37,F37)&lt;3,$F37," ")</f>
        <v xml:space="preserve"> </v>
      </c>
      <c r="L37" s="2">
        <f t="shared" si="1"/>
        <v>29</v>
      </c>
      <c r="M37" s="2" t="str">
        <f t="shared" si="2"/>
        <v/>
      </c>
      <c r="N37" s="2">
        <f t="shared" si="3"/>
        <v>100</v>
      </c>
    </row>
    <row r="38" spans="1:14" ht="15" customHeight="1" x14ac:dyDescent="0.35">
      <c r="A38" s="1">
        <v>30</v>
      </c>
      <c r="B38" s="25"/>
      <c r="C38" s="25">
        <v>30</v>
      </c>
      <c r="D38" s="26" t="str">
        <f>IF(B38&gt;0,(VLOOKUP($B38,[1]Engagement!$B$33:$G$73,3,FALSE))," ")</f>
        <v xml:space="preserve"> </v>
      </c>
      <c r="E38" s="26" t="str">
        <f>IF(B38&gt;0,(VLOOKUP($B38,[1]Engagement!$B$33:$G$73,4,FALSE))," ")</f>
        <v xml:space="preserve"> </v>
      </c>
      <c r="F38" s="26" t="str">
        <f>IF(B38&gt;0,(VLOOKUP($B38,[1]Engagement!$B$33:$G$73,5,FALSE))," ")</f>
        <v xml:space="preserve"> </v>
      </c>
      <c r="G38" s="27" t="str">
        <f>IF(B38&gt;0,(VLOOKUP($B38,[1]Engagement!$B$33:$G$73,6,FALSE))," ")</f>
        <v xml:space="preserve"> </v>
      </c>
      <c r="H38" s="28" t="str">
        <f>IF(B38&gt;0,(VLOOKUP($B38,[1]Engagement!$B$33:$H$73,7,FALSE))," ")</f>
        <v xml:space="preserve"> </v>
      </c>
      <c r="I38" s="3" t="str">
        <f>IF(COUNTIF($F$9:$F38,F38)&lt;2,$F38," ")</f>
        <v xml:space="preserve"> </v>
      </c>
      <c r="J38" s="3">
        <f t="shared" si="0"/>
        <v>30</v>
      </c>
      <c r="K38" s="3" t="str">
        <f>IF(COUNTIF($F$9:$F38,F38)&lt;3,$F38," ")</f>
        <v xml:space="preserve"> </v>
      </c>
      <c r="L38" s="2">
        <f t="shared" si="1"/>
        <v>30</v>
      </c>
      <c r="M38" s="2" t="str">
        <f t="shared" si="2"/>
        <v/>
      </c>
      <c r="N38" s="2">
        <f t="shared" si="3"/>
        <v>100</v>
      </c>
    </row>
    <row r="39" spans="1:14" ht="15" customHeight="1" x14ac:dyDescent="0.35">
      <c r="A39" s="1">
        <v>31</v>
      </c>
      <c r="B39" s="25"/>
      <c r="C39" s="25">
        <v>31</v>
      </c>
      <c r="D39" s="26" t="str">
        <f>IF(B39&gt;0,(VLOOKUP($B39,[1]Engagement!$B$33:$G$73,3,FALSE))," ")</f>
        <v xml:space="preserve"> </v>
      </c>
      <c r="E39" s="26" t="str">
        <f>IF(B39&gt;0,(VLOOKUP($B39,[1]Engagement!$B$33:$G$73,4,FALSE))," ")</f>
        <v xml:space="preserve"> </v>
      </c>
      <c r="F39" s="26" t="str">
        <f>IF(B39&gt;0,(VLOOKUP($B39,[1]Engagement!$B$33:$G$73,5,FALSE))," ")</f>
        <v xml:space="preserve"> </v>
      </c>
      <c r="G39" s="27" t="str">
        <f>IF(B39&gt;0,(VLOOKUP($B39,[1]Engagement!$B$33:$G$73,6,FALSE))," ")</f>
        <v xml:space="preserve"> </v>
      </c>
      <c r="H39" s="28" t="str">
        <f>IF(B39&gt;0,(VLOOKUP($B39,[1]Engagement!$B$33:$H$73,7,FALSE))," ")</f>
        <v xml:space="preserve"> </v>
      </c>
      <c r="I39" s="3" t="str">
        <f>IF(COUNTIF($F$9:$F39,F39)&lt;2,$F39," ")</f>
        <v xml:space="preserve"> </v>
      </c>
      <c r="J39" s="3">
        <f t="shared" si="0"/>
        <v>31</v>
      </c>
      <c r="K39" s="3" t="str">
        <f>IF(COUNTIF($F$9:$F39,F39)&lt;3,$F39," ")</f>
        <v xml:space="preserve"> </v>
      </c>
      <c r="L39" s="2">
        <f t="shared" si="1"/>
        <v>31</v>
      </c>
      <c r="M39" s="2" t="str">
        <f t="shared" si="2"/>
        <v/>
      </c>
      <c r="N39" s="2">
        <f t="shared" si="3"/>
        <v>100</v>
      </c>
    </row>
    <row r="40" spans="1:14" ht="15" customHeight="1" x14ac:dyDescent="0.35">
      <c r="A40" s="1">
        <v>32</v>
      </c>
      <c r="B40" s="25"/>
      <c r="C40" s="25">
        <v>32</v>
      </c>
      <c r="D40" s="26" t="str">
        <f>IF(B40&gt;0,(VLOOKUP($B40,[1]Engagement!$B$33:$G$73,3,FALSE))," ")</f>
        <v xml:space="preserve"> </v>
      </c>
      <c r="E40" s="26" t="str">
        <f>IF(B40&gt;0,(VLOOKUP($B40,[1]Engagement!$B$33:$G$73,4,FALSE))," ")</f>
        <v xml:space="preserve"> </v>
      </c>
      <c r="F40" s="26" t="str">
        <f>IF(B40&gt;0,(VLOOKUP($B40,[1]Engagement!$B$33:$G$73,5,FALSE))," ")</f>
        <v xml:space="preserve"> </v>
      </c>
      <c r="G40" s="27" t="str">
        <f>IF(B40&gt;0,(VLOOKUP($B40,[1]Engagement!$B$33:$G$73,6,FALSE))," ")</f>
        <v xml:space="preserve"> </v>
      </c>
      <c r="H40" s="28" t="str">
        <f>IF(B40&gt;0,(VLOOKUP($B40,[1]Engagement!$B$33:$H$73,7,FALSE))," ")</f>
        <v xml:space="preserve"> </v>
      </c>
      <c r="I40" s="3" t="str">
        <f>IF(COUNTIF($F$9:$F40,F40)&lt;2,$F40," ")</f>
        <v xml:space="preserve"> </v>
      </c>
      <c r="J40" s="3">
        <f t="shared" si="0"/>
        <v>32</v>
      </c>
      <c r="K40" s="3" t="str">
        <f>IF(COUNTIF($F$9:$F40,F40)&lt;3,$F40," ")</f>
        <v xml:space="preserve"> </v>
      </c>
      <c r="L40" s="2">
        <f t="shared" si="1"/>
        <v>32</v>
      </c>
      <c r="M40" s="2" t="str">
        <f t="shared" si="2"/>
        <v/>
      </c>
      <c r="N40" s="2">
        <f t="shared" si="3"/>
        <v>100</v>
      </c>
    </row>
    <row r="41" spans="1:14" ht="15" customHeight="1" x14ac:dyDescent="0.35">
      <c r="A41" s="1">
        <v>33</v>
      </c>
      <c r="B41" s="25"/>
      <c r="C41" s="25">
        <v>33</v>
      </c>
      <c r="D41" s="26" t="str">
        <f>IF(B41&gt;0,(VLOOKUP($B41,[1]Engagement!$B$33:$G$73,3,FALSE))," ")</f>
        <v xml:space="preserve"> </v>
      </c>
      <c r="E41" s="26" t="str">
        <f>IF(B41&gt;0,(VLOOKUP($B41,[1]Engagement!$B$33:$G$73,4,FALSE))," ")</f>
        <v xml:space="preserve"> </v>
      </c>
      <c r="F41" s="26" t="str">
        <f>IF(B41&gt;0,(VLOOKUP($B41,[1]Engagement!$B$33:$G$73,5,FALSE))," ")</f>
        <v xml:space="preserve"> </v>
      </c>
      <c r="G41" s="27" t="str">
        <f>IF(B41&gt;0,(VLOOKUP($B41,[1]Engagement!$B$33:$G$73,6,FALSE))," ")</f>
        <v xml:space="preserve"> </v>
      </c>
      <c r="H41" s="28" t="str">
        <f>IF(B41&gt;0,(VLOOKUP($B41,[1]Engagement!$B$33:$H$73,7,FALSE))," ")</f>
        <v xml:space="preserve"> </v>
      </c>
      <c r="I41" s="3" t="str">
        <f>IF(COUNTIF($F$9:$F41,F41)&lt;2,$F41," ")</f>
        <v xml:space="preserve"> </v>
      </c>
      <c r="J41" s="3">
        <f t="shared" si="0"/>
        <v>33</v>
      </c>
      <c r="K41" s="3" t="str">
        <f>IF(COUNTIF($F$9:$F41,F41)&lt;3,$F41," ")</f>
        <v xml:space="preserve"> </v>
      </c>
      <c r="L41" s="2">
        <f t="shared" si="1"/>
        <v>33</v>
      </c>
      <c r="M41" s="2" t="str">
        <f t="shared" si="2"/>
        <v/>
      </c>
      <c r="N41" s="2">
        <f t="shared" si="3"/>
        <v>100</v>
      </c>
    </row>
    <row r="42" spans="1:14" ht="15" customHeight="1" x14ac:dyDescent="0.35">
      <c r="A42" s="1">
        <v>34</v>
      </c>
      <c r="B42" s="25"/>
      <c r="C42" s="25">
        <v>34</v>
      </c>
      <c r="D42" s="26" t="str">
        <f>IF(B42&gt;0,(VLOOKUP($B42,[1]Engagement!$B$33:$G$73,3,FALSE))," ")</f>
        <v xml:space="preserve"> </v>
      </c>
      <c r="E42" s="26" t="str">
        <f>IF(B42&gt;0,(VLOOKUP($B42,[1]Engagement!$B$33:$G$73,4,FALSE))," ")</f>
        <v xml:space="preserve"> </v>
      </c>
      <c r="F42" s="26" t="str">
        <f>IF(B42&gt;0,(VLOOKUP($B42,[1]Engagement!$B$33:$G$73,5,FALSE))," ")</f>
        <v xml:space="preserve"> </v>
      </c>
      <c r="G42" s="27" t="str">
        <f>IF(B42&gt;0,(VLOOKUP($B42,[1]Engagement!$B$33:$G$73,6,FALSE))," ")</f>
        <v xml:space="preserve"> </v>
      </c>
      <c r="H42" s="28" t="str">
        <f>IF(B42&gt;0,(VLOOKUP($B42,[1]Engagement!$B$33:$H$73,7,FALSE))," ")</f>
        <v xml:space="preserve"> </v>
      </c>
      <c r="I42" s="3" t="str">
        <f>IF(COUNTIF($F$9:$F42,F42)&lt;2,$F42," ")</f>
        <v xml:space="preserve"> </v>
      </c>
      <c r="J42" s="3">
        <f t="shared" si="0"/>
        <v>34</v>
      </c>
      <c r="K42" s="3" t="str">
        <f>IF(COUNTIF($F$9:$F42,F42)&lt;3,$F42," ")</f>
        <v xml:space="preserve"> </v>
      </c>
      <c r="L42" s="2">
        <f t="shared" si="1"/>
        <v>34</v>
      </c>
      <c r="M42" s="2" t="str">
        <f t="shared" si="2"/>
        <v/>
      </c>
      <c r="N42" s="2">
        <f t="shared" si="3"/>
        <v>100</v>
      </c>
    </row>
    <row r="43" spans="1:14" ht="15" customHeight="1" x14ac:dyDescent="0.35">
      <c r="A43" s="1">
        <v>35</v>
      </c>
      <c r="B43" s="25"/>
      <c r="C43" s="25">
        <v>35</v>
      </c>
      <c r="D43" s="26" t="str">
        <f>IF(B43&gt;0,(VLOOKUP($B43,[1]Engagement!$B$33:$G$73,3,FALSE))," ")</f>
        <v xml:space="preserve"> </v>
      </c>
      <c r="E43" s="26" t="str">
        <f>IF(B43&gt;0,(VLOOKUP($B43,[1]Engagement!$B$33:$G$73,4,FALSE))," ")</f>
        <v xml:space="preserve"> </v>
      </c>
      <c r="F43" s="26" t="str">
        <f>IF(B43&gt;0,(VLOOKUP($B43,[1]Engagement!$B$33:$G$73,5,FALSE))," ")</f>
        <v xml:space="preserve"> </v>
      </c>
      <c r="G43" s="27" t="str">
        <f>IF(B43&gt;0,(VLOOKUP($B43,[1]Engagement!$B$33:$G$73,6,FALSE))," ")</f>
        <v xml:space="preserve"> </v>
      </c>
      <c r="H43" s="28" t="str">
        <f>IF(B43&gt;0,(VLOOKUP($B43,[1]Engagement!$B$33:$H$73,7,FALSE))," ")</f>
        <v xml:space="preserve"> </v>
      </c>
      <c r="I43" s="3" t="str">
        <f>IF(COUNTIF($F$9:$F43,F43)&lt;2,$F43," ")</f>
        <v xml:space="preserve"> </v>
      </c>
      <c r="J43" s="3">
        <f t="shared" si="0"/>
        <v>35</v>
      </c>
      <c r="K43" s="3" t="str">
        <f>IF(COUNTIF($F$9:$F43,F43)&lt;3,$F43," ")</f>
        <v xml:space="preserve"> </v>
      </c>
      <c r="L43" s="2">
        <f t="shared" si="1"/>
        <v>35</v>
      </c>
      <c r="M43" s="2" t="str">
        <f t="shared" si="2"/>
        <v/>
      </c>
      <c r="N43" s="2">
        <f t="shared" si="3"/>
        <v>100</v>
      </c>
    </row>
    <row r="44" spans="1:14" ht="15" customHeight="1" x14ac:dyDescent="0.35">
      <c r="A44" s="1">
        <v>36</v>
      </c>
      <c r="B44" s="25"/>
      <c r="C44" s="25">
        <v>36</v>
      </c>
      <c r="D44" s="26" t="str">
        <f>IF(B44&gt;0,(VLOOKUP($B44,[1]Engagement!$B$33:$G$73,3,FALSE))," ")</f>
        <v xml:space="preserve"> </v>
      </c>
      <c r="E44" s="26" t="str">
        <f>IF(B44&gt;0,(VLOOKUP($B44,[1]Engagement!$B$33:$G$73,4,FALSE))," ")</f>
        <v xml:space="preserve"> </v>
      </c>
      <c r="F44" s="26" t="str">
        <f>IF(B44&gt;0,(VLOOKUP($B44,[1]Engagement!$B$33:$G$73,5,FALSE))," ")</f>
        <v xml:space="preserve"> </v>
      </c>
      <c r="G44" s="27" t="str">
        <f>IF(B44&gt;0,(VLOOKUP($B44,[1]Engagement!$B$33:$G$73,6,FALSE))," ")</f>
        <v xml:space="preserve"> </v>
      </c>
      <c r="H44" s="28" t="str">
        <f>IF(B44&gt;0,(VLOOKUP($B44,[1]Engagement!$B$33:$H$73,7,FALSE))," ")</f>
        <v xml:space="preserve"> </v>
      </c>
      <c r="I44" s="3" t="str">
        <f>IF(COUNTIF($F$9:$F44,F44)&lt;2,$F44," ")</f>
        <v xml:space="preserve"> </v>
      </c>
      <c r="J44" s="3">
        <f t="shared" si="0"/>
        <v>36</v>
      </c>
      <c r="K44" s="3" t="str">
        <f>IF(COUNTIF($F$9:$F44,F44)&lt;3,$F44," ")</f>
        <v xml:space="preserve"> </v>
      </c>
      <c r="L44" s="2">
        <f t="shared" si="1"/>
        <v>36</v>
      </c>
      <c r="M44" s="2" t="str">
        <f t="shared" si="2"/>
        <v/>
      </c>
      <c r="N44" s="2">
        <f t="shared" si="3"/>
        <v>100</v>
      </c>
    </row>
    <row r="45" spans="1:14" ht="15" customHeight="1" x14ac:dyDescent="0.35">
      <c r="A45" s="1">
        <v>37</v>
      </c>
      <c r="B45" s="25"/>
      <c r="C45" s="25">
        <v>37</v>
      </c>
      <c r="D45" s="26" t="str">
        <f>IF(B45&gt;0,(VLOOKUP($B45,[1]Engagement!$B$33:$G$73,3,FALSE))," ")</f>
        <v xml:space="preserve"> </v>
      </c>
      <c r="E45" s="26" t="str">
        <f>IF(B45&gt;0,(VLOOKUP($B45,[1]Engagement!$B$33:$G$73,4,FALSE))," ")</f>
        <v xml:space="preserve"> </v>
      </c>
      <c r="F45" s="26" t="str">
        <f>IF(B45&gt;0,(VLOOKUP($B45,[1]Engagement!$B$33:$G$73,5,FALSE))," ")</f>
        <v xml:space="preserve"> </v>
      </c>
      <c r="G45" s="27" t="str">
        <f>IF(B45&gt;0,(VLOOKUP($B45,[1]Engagement!$B$33:$G$73,6,FALSE))," ")</f>
        <v xml:space="preserve"> </v>
      </c>
      <c r="H45" s="28" t="str">
        <f>IF(B45&gt;0,(VLOOKUP($B45,[1]Engagement!$B$33:$H$73,7,FALSE))," ")</f>
        <v xml:space="preserve"> </v>
      </c>
      <c r="I45" s="3" t="str">
        <f>IF(COUNTIF($F$9:$F45,F45)&lt;2,$F45," ")</f>
        <v xml:space="preserve"> </v>
      </c>
      <c r="J45" s="3">
        <f t="shared" si="0"/>
        <v>37</v>
      </c>
      <c r="K45" s="3" t="str">
        <f>IF(COUNTIF($F$9:$F45,F45)&lt;3,$F45," ")</f>
        <v xml:space="preserve"> </v>
      </c>
      <c r="L45" s="2">
        <f t="shared" si="1"/>
        <v>37</v>
      </c>
      <c r="M45" s="2" t="str">
        <f t="shared" si="2"/>
        <v/>
      </c>
      <c r="N45" s="2">
        <f t="shared" si="3"/>
        <v>100</v>
      </c>
    </row>
    <row r="46" spans="1:14" ht="15" customHeight="1" x14ac:dyDescent="0.35">
      <c r="A46" s="1">
        <v>38</v>
      </c>
      <c r="B46" s="25"/>
      <c r="C46" s="25">
        <v>38</v>
      </c>
      <c r="D46" s="26" t="str">
        <f>IF(B46&gt;0,(VLOOKUP($B46,[1]Engagement!$B$33:$G$73,3,FALSE))," ")</f>
        <v xml:space="preserve"> </v>
      </c>
      <c r="E46" s="26" t="str">
        <f>IF(B46&gt;0,(VLOOKUP($B46,[1]Engagement!$B$33:$G$73,4,FALSE))," ")</f>
        <v xml:space="preserve"> </v>
      </c>
      <c r="F46" s="26" t="str">
        <f>IF(B46&gt;0,(VLOOKUP($B46,[1]Engagement!$B$33:$G$73,5,FALSE))," ")</f>
        <v xml:space="preserve"> </v>
      </c>
      <c r="G46" s="27" t="str">
        <f>IF(B46&gt;0,(VLOOKUP($B46,[1]Engagement!$B$33:$G$73,6,FALSE))," ")</f>
        <v xml:space="preserve"> </v>
      </c>
      <c r="H46" s="28" t="str">
        <f>IF(B46&gt;0,(VLOOKUP($B46,[1]Engagement!$B$33:$H$73,7,FALSE))," ")</f>
        <v xml:space="preserve"> </v>
      </c>
      <c r="I46" s="3" t="str">
        <f>IF(COUNTIF($F$9:$F46,F46)&lt;2,$F46," ")</f>
        <v xml:space="preserve"> </v>
      </c>
      <c r="J46" s="3">
        <f t="shared" si="0"/>
        <v>38</v>
      </c>
      <c r="K46" s="3" t="str">
        <f>IF(COUNTIF($F$9:$F46,F46)&lt;3,$F46," ")</f>
        <v xml:space="preserve"> </v>
      </c>
      <c r="L46" s="2">
        <f t="shared" si="1"/>
        <v>38</v>
      </c>
      <c r="M46" s="2" t="str">
        <f t="shared" si="2"/>
        <v/>
      </c>
      <c r="N46" s="2">
        <f t="shared" si="3"/>
        <v>100</v>
      </c>
    </row>
    <row r="47" spans="1:14" ht="15" customHeight="1" x14ac:dyDescent="0.35">
      <c r="A47" s="1">
        <v>39</v>
      </c>
      <c r="B47" s="25"/>
      <c r="C47" s="25">
        <v>39</v>
      </c>
      <c r="D47" s="26" t="str">
        <f>IF(B47&gt;0,(VLOOKUP($B47,[1]Engagement!$B$33:$G$73,3,FALSE))," ")</f>
        <v xml:space="preserve"> </v>
      </c>
      <c r="E47" s="26" t="str">
        <f>IF(B47&gt;0,(VLOOKUP($B47,[1]Engagement!$B$33:$G$73,4,FALSE))," ")</f>
        <v xml:space="preserve"> </v>
      </c>
      <c r="F47" s="26" t="str">
        <f>IF(B47&gt;0,(VLOOKUP($B47,[1]Engagement!$B$33:$G$73,5,FALSE))," ")</f>
        <v xml:space="preserve"> </v>
      </c>
      <c r="G47" s="27" t="str">
        <f>IF(B47&gt;0,(VLOOKUP($B47,[1]Engagement!$B$33:$G$73,6,FALSE))," ")</f>
        <v xml:space="preserve"> </v>
      </c>
      <c r="H47" s="28" t="str">
        <f>IF(B47&gt;0,(VLOOKUP($B47,[1]Engagement!$B$33:$H$73,7,FALSE))," ")</f>
        <v xml:space="preserve"> </v>
      </c>
      <c r="I47" s="3" t="str">
        <f>IF(COUNTIF($F$9:$F47,F47)&lt;2,$F47," ")</f>
        <v xml:space="preserve"> </v>
      </c>
      <c r="J47" s="3">
        <f t="shared" si="0"/>
        <v>39</v>
      </c>
      <c r="K47" s="3" t="str">
        <f>IF(COUNTIF($F$9:$F47,F47)&lt;3,$F47," ")</f>
        <v xml:space="preserve"> </v>
      </c>
      <c r="L47" s="2">
        <f t="shared" si="1"/>
        <v>39</v>
      </c>
      <c r="M47" s="2" t="str">
        <f t="shared" si="2"/>
        <v/>
      </c>
      <c r="N47" s="2">
        <f t="shared" si="3"/>
        <v>100</v>
      </c>
    </row>
    <row r="48" spans="1:14" ht="15" customHeight="1" x14ac:dyDescent="0.35">
      <c r="A48" s="1">
        <v>40</v>
      </c>
      <c r="B48" s="25"/>
      <c r="C48" s="25">
        <v>40</v>
      </c>
      <c r="D48" s="26" t="str">
        <f>IF(B48&gt;0,(VLOOKUP($B48,[1]Engagement!$B$33:$G$73,3,FALSE))," ")</f>
        <v xml:space="preserve"> </v>
      </c>
      <c r="E48" s="26" t="str">
        <f>IF(B48&gt;0,(VLOOKUP($B48,[1]Engagement!$B$33:$G$73,4,FALSE))," ")</f>
        <v xml:space="preserve"> </v>
      </c>
      <c r="F48" s="26" t="str">
        <f>IF(B48&gt;0,(VLOOKUP($B48,[1]Engagement!$B$33:$G$73,5,FALSE))," ")</f>
        <v xml:space="preserve"> </v>
      </c>
      <c r="G48" s="27" t="str">
        <f>IF(B48&gt;0,(VLOOKUP($B48,[1]Engagement!$B$33:$G$73,6,FALSE))," ")</f>
        <v xml:space="preserve"> </v>
      </c>
      <c r="H48" s="28" t="str">
        <f>IF(B48&gt;0,(VLOOKUP($B48,[1]Engagement!$B$33:$H$73,7,FALSE))," ")</f>
        <v xml:space="preserve"> </v>
      </c>
      <c r="I48" s="3" t="str">
        <f>IF(COUNTIF($F$9:$F48,F48)&lt;2,$F48," ")</f>
        <v xml:space="preserve"> </v>
      </c>
      <c r="J48" s="3">
        <f t="shared" si="0"/>
        <v>40</v>
      </c>
      <c r="K48" s="3" t="str">
        <f>IF(COUNTIF($F$9:$F48,F48)&lt;3,$F48," ")</f>
        <v xml:space="preserve"> </v>
      </c>
      <c r="L48" s="2">
        <f t="shared" si="1"/>
        <v>40</v>
      </c>
      <c r="M48" s="2" t="str">
        <f t="shared" si="2"/>
        <v/>
      </c>
      <c r="N48" s="2">
        <f t="shared" si="3"/>
        <v>100</v>
      </c>
    </row>
    <row r="49" spans="1:14" ht="15" customHeight="1" x14ac:dyDescent="0.35">
      <c r="A49" s="1"/>
      <c r="B49" s="29"/>
      <c r="C49" s="29"/>
      <c r="D49" s="30" t="str">
        <f>[1]Engagement!D75</f>
        <v>POUSSINS 1 2008</v>
      </c>
      <c r="E49" s="30" t="str">
        <f>[1]Engagement!E75</f>
        <v>POUSSINS 2</v>
      </c>
      <c r="F49" s="30" t="s">
        <v>11</v>
      </c>
      <c r="G49" s="31"/>
      <c r="H49" s="32"/>
      <c r="I49" s="7"/>
    </row>
    <row r="50" spans="1:14" ht="15" customHeight="1" x14ac:dyDescent="0.35">
      <c r="A50" s="1"/>
      <c r="B50" s="60" t="s">
        <v>0</v>
      </c>
      <c r="C50" s="60"/>
      <c r="D50" s="33">
        <f>[1]Engagement!$D$76</f>
        <v>12</v>
      </c>
      <c r="E50" s="33">
        <f>[1]Engagement!$E$76</f>
        <v>29</v>
      </c>
      <c r="F50" s="33">
        <f>SUM(D50:E50)</f>
        <v>41</v>
      </c>
      <c r="G50" s="34"/>
      <c r="H50" s="35"/>
    </row>
    <row r="51" spans="1:14" ht="15" customHeight="1" x14ac:dyDescent="0.35">
      <c r="A51" s="1"/>
      <c r="B51" s="60" t="s">
        <v>1</v>
      </c>
      <c r="C51" s="60"/>
      <c r="D51" s="36">
        <f>[1]Engagement!$D$77</f>
        <v>6</v>
      </c>
      <c r="E51" s="36">
        <f>[1]Engagement!$E$77</f>
        <v>11</v>
      </c>
      <c r="F51" s="33">
        <f>SUM(D51:E51)</f>
        <v>17</v>
      </c>
      <c r="G51" s="34"/>
      <c r="H51" s="35"/>
    </row>
    <row r="52" spans="1:14" ht="15" customHeight="1" x14ac:dyDescent="0.35">
      <c r="A52" s="1"/>
      <c r="B52" s="60" t="s">
        <v>2</v>
      </c>
      <c r="C52" s="60"/>
      <c r="D52" s="36">
        <f>COUNTIF($B57:$B106,"&gt;0")</f>
        <v>17</v>
      </c>
      <c r="E52" s="30">
        <f>COUNTIF($B108:$B157,"&gt;0")</f>
        <v>0</v>
      </c>
      <c r="F52" s="33">
        <f>SUM(D52:E52)</f>
        <v>17</v>
      </c>
      <c r="G52" s="34"/>
      <c r="H52" s="35"/>
    </row>
    <row r="53" spans="1:14" ht="16.2" x14ac:dyDescent="0.35">
      <c r="A53" s="1"/>
      <c r="B53" s="37" t="s">
        <v>3</v>
      </c>
      <c r="C53" s="37"/>
      <c r="D53" s="38"/>
      <c r="E53" s="39"/>
      <c r="F53" s="38"/>
      <c r="G53" s="40"/>
      <c r="H53" s="35"/>
    </row>
    <row r="54" spans="1:14" ht="15" customHeight="1" x14ac:dyDescent="0.35">
      <c r="A54" s="1"/>
      <c r="B54" s="70" t="s">
        <v>4</v>
      </c>
      <c r="C54" s="72" t="s">
        <v>5</v>
      </c>
      <c r="D54" s="70" t="s">
        <v>6</v>
      </c>
      <c r="E54" s="70" t="s">
        <v>7</v>
      </c>
      <c r="F54" s="70" t="s">
        <v>8</v>
      </c>
      <c r="G54" s="66" t="s">
        <v>9</v>
      </c>
      <c r="H54" s="73"/>
      <c r="L54" s="3" t="str">
        <f>IF(COUNTIF($F$9:$F54,F54)&gt;1,C54,"")</f>
        <v/>
      </c>
    </row>
    <row r="55" spans="1:14" ht="15" customHeight="1" x14ac:dyDescent="0.35">
      <c r="A55" s="1"/>
      <c r="B55" s="71"/>
      <c r="C55" s="72"/>
      <c r="D55" s="70"/>
      <c r="E55" s="70"/>
      <c r="F55" s="70"/>
      <c r="G55" s="66"/>
      <c r="H55" s="74"/>
      <c r="J55" s="3">
        <f>IF(COUNTIF($F$9:$F55,F55)&lt;2,C55,"")</f>
        <v>0</v>
      </c>
      <c r="K55" s="3" t="str">
        <f>IF(J55&lt;&gt;"","",F55)</f>
        <v/>
      </c>
      <c r="L55" s="3" t="str">
        <f>IF(COUNTIF($F$9:$F55,F55)&gt;1,C55,"")</f>
        <v/>
      </c>
    </row>
    <row r="56" spans="1:14" ht="15" customHeight="1" x14ac:dyDescent="0.35">
      <c r="A56" s="1"/>
      <c r="B56" s="41"/>
      <c r="C56" s="75" t="s">
        <v>12</v>
      </c>
      <c r="D56" s="75"/>
      <c r="E56" s="75"/>
      <c r="F56" s="75"/>
      <c r="G56" s="42"/>
      <c r="H56" s="43"/>
      <c r="K56" s="3">
        <f>IF(J56&lt;&gt;"","",F56)</f>
        <v>0</v>
      </c>
    </row>
    <row r="57" spans="1:14" ht="15" customHeight="1" x14ac:dyDescent="0.35">
      <c r="A57" s="1">
        <v>1</v>
      </c>
      <c r="B57" s="44">
        <v>64</v>
      </c>
      <c r="C57" s="25">
        <v>1</v>
      </c>
      <c r="D57" s="26" t="str">
        <f>IF(B57&gt;0,(VLOOKUP($B57,[1]Engagement!$B$83:$G$183,3,FALSE))," ")</f>
        <v>MARTINEZ</v>
      </c>
      <c r="E57" s="26" t="str">
        <f>IF(B57&gt;0,(VLOOKUP($B57,[1]Engagement!$B$83:$G$183,4,FALSE))," ")</f>
        <v>Loris</v>
      </c>
      <c r="F57" s="26" t="str">
        <f>IF(B57&gt;0,(VLOOKUP($B57,[1]Engagement!$B$83:$G$183,5,FALSE))," ")</f>
        <v>AC Bollene</v>
      </c>
      <c r="G57" s="45">
        <f>IF(B57&gt;0,(VLOOKUP($B57,[1]Engagement!$B$83:$G$183,6,FALSE))," ")</f>
        <v>0</v>
      </c>
      <c r="H57" s="46" t="str">
        <f>IF(B57&gt;0,(VLOOKUP($B57,[1]Engagement!$B$83:$H$183,7,FALSE))," ")</f>
        <v>M</v>
      </c>
      <c r="I57" s="3" t="str">
        <f>IF(COUNTIF($F$57:$F57,F57)&lt;2,$F57," ")</f>
        <v>AC Bollene</v>
      </c>
      <c r="J57" s="3">
        <f t="shared" ref="J57:J106" si="4">IF($D$51&lt;5,100,(IF(I57=F57,C57,"")))</f>
        <v>1</v>
      </c>
      <c r="K57" s="3" t="str">
        <f>IF(COUNTIF($F$57:$F57,F57)&lt;3,$F57," ")</f>
        <v>AC Bollene</v>
      </c>
      <c r="L57" s="2">
        <f>IF(K57=$F57,$C57,"")</f>
        <v>1</v>
      </c>
      <c r="M57" s="2" t="str">
        <f>IF(K57=I57,"",K57)</f>
        <v/>
      </c>
      <c r="N57" s="2">
        <f>IF($D$51&lt;5,100,(IF(M57=$F57,$C57,100)))</f>
        <v>100</v>
      </c>
    </row>
    <row r="58" spans="1:14" ht="15" customHeight="1" x14ac:dyDescent="0.35">
      <c r="A58" s="1">
        <v>2</v>
      </c>
      <c r="B58" s="44">
        <v>71</v>
      </c>
      <c r="C58" s="25">
        <v>2</v>
      </c>
      <c r="D58" s="26" t="str">
        <f>IF(B58&gt;0,(VLOOKUP($B58,[1]Engagement!$B$83:$G$183,3,FALSE))," ")</f>
        <v>SARGOUSSE</v>
      </c>
      <c r="E58" s="26" t="str">
        <f>IF(B58&gt;0,(VLOOKUP($B58,[1]Engagement!$B$83:$G$183,4,FALSE))," ")</f>
        <v>Néo</v>
      </c>
      <c r="F58" s="26" t="str">
        <f>IF(B58&gt;0,(VLOOKUP($B58,[1]Engagement!$B$83:$G$183,5,FALSE))," ")</f>
        <v>AC Berre</v>
      </c>
      <c r="G58" s="45">
        <f>IF(B58&gt;0,(VLOOKUP($B58,[1]Engagement!$B$83:$G$183,6,FALSE))," ")</f>
        <v>0</v>
      </c>
      <c r="H58" s="46" t="str">
        <f>IF(B58&gt;0,(VLOOKUP($B58,[1]Engagement!$B$83:$H$183,7,FALSE))," ")</f>
        <v>M</v>
      </c>
      <c r="I58" s="3" t="str">
        <f>IF(COUNTIF($F$57:$F58,F58)&lt;2,$F58," ")</f>
        <v>AC Berre</v>
      </c>
      <c r="J58" s="3">
        <f t="shared" si="4"/>
        <v>2</v>
      </c>
      <c r="K58" s="3" t="str">
        <f>IF(COUNTIF($F$57:$F58,F58)&lt;3,$F58," ")</f>
        <v>AC Berre</v>
      </c>
      <c r="L58" s="2">
        <f t="shared" ref="L58:L106" si="5">IF(K58=$F58,$C58,"")</f>
        <v>2</v>
      </c>
      <c r="M58" s="2" t="str">
        <f t="shared" ref="M58:M106" si="6">IF(K58=I58,"",K58)</f>
        <v/>
      </c>
      <c r="N58" s="2">
        <f t="shared" ref="N58:N106" si="7">IF($D$51&lt;5,100,(IF(M58=$F58,$C58,100)))</f>
        <v>100</v>
      </c>
    </row>
    <row r="59" spans="1:14" ht="15" customHeight="1" x14ac:dyDescent="0.35">
      <c r="A59" s="1">
        <v>3</v>
      </c>
      <c r="B59" s="44">
        <v>58</v>
      </c>
      <c r="C59" s="25">
        <v>3</v>
      </c>
      <c r="D59" s="26" t="str">
        <f>IF(B59&gt;0,(VLOOKUP($B59,[1]Engagement!$B$83:$G$183,3,FALSE))," ")</f>
        <v>CHARRIER</v>
      </c>
      <c r="E59" s="26" t="str">
        <f>IF(B59&gt;0,(VLOOKUP($B59,[1]Engagement!$B$83:$G$183,4,FALSE))," ")</f>
        <v>Kylian</v>
      </c>
      <c r="F59" s="26" t="str">
        <f>IF(B59&gt;0,(VLOOKUP($B59,[1]Engagement!$B$83:$G$183,5,FALSE))," ")</f>
        <v>VC Le Thor</v>
      </c>
      <c r="G59" s="45">
        <f>IF(B59&gt;0,(VLOOKUP($B59,[1]Engagement!$B$83:$G$183,6,FALSE))," ")</f>
        <v>0</v>
      </c>
      <c r="H59" s="46" t="str">
        <f>IF(B59&gt;0,(VLOOKUP($B59,[1]Engagement!$B$83:$H$183,7,FALSE))," ")</f>
        <v>M</v>
      </c>
      <c r="I59" s="3" t="str">
        <f>IF(COUNTIF($F$57:$F59,F59)&lt;2,$F59," ")</f>
        <v>VC Le Thor</v>
      </c>
      <c r="J59" s="3">
        <f t="shared" si="4"/>
        <v>3</v>
      </c>
      <c r="K59" s="3" t="str">
        <f>IF(COUNTIF($F$57:$F59,F59)&lt;3,$F59," ")</f>
        <v>VC Le Thor</v>
      </c>
      <c r="L59" s="2">
        <f t="shared" si="5"/>
        <v>3</v>
      </c>
      <c r="M59" s="2" t="str">
        <f t="shared" si="6"/>
        <v/>
      </c>
      <c r="N59" s="2">
        <f t="shared" si="7"/>
        <v>100</v>
      </c>
    </row>
    <row r="60" spans="1:14" ht="15" customHeight="1" x14ac:dyDescent="0.35">
      <c r="A60" s="1">
        <v>4</v>
      </c>
      <c r="B60" s="44">
        <v>12</v>
      </c>
      <c r="C60" s="25">
        <v>4</v>
      </c>
      <c r="D60" s="26" t="str">
        <f>IF(B60&gt;0,(VLOOKUP($B60,[1]Engagement!$B$83:$G$183,3,FALSE))," ")</f>
        <v>LE NORMAND</v>
      </c>
      <c r="E60" s="26" t="str">
        <f>IF(B60&gt;0,(VLOOKUP($B60,[1]Engagement!$B$83:$G$183,4,FALSE))," ")</f>
        <v>Galaad</v>
      </c>
      <c r="F60" s="26" t="str">
        <f>IF(B60&gt;0,(VLOOKUP($B60,[1]Engagement!$B$83:$G$183,5,FALSE))," ")</f>
        <v>AC Beaume de venise</v>
      </c>
      <c r="G60" s="45">
        <f>IF(B60&gt;0,(VLOOKUP($B60,[1]Engagement!$B$83:$G$183,6,FALSE))," ")</f>
        <v>0</v>
      </c>
      <c r="H60" s="46" t="str">
        <f>IF(B60&gt;0,(VLOOKUP($B60,[1]Engagement!$B$83:$H$183,7,FALSE))," ")</f>
        <v>M</v>
      </c>
      <c r="I60" s="3" t="str">
        <f>IF(COUNTIF($F$57:$F60,F60)&lt;2,$F60," ")</f>
        <v>AC Beaume de venise</v>
      </c>
      <c r="J60" s="3">
        <f t="shared" si="4"/>
        <v>4</v>
      </c>
      <c r="K60" s="3" t="str">
        <f>IF(COUNTIF($F$57:$F60,F60)&lt;3,$F60," ")</f>
        <v>AC Beaume de venise</v>
      </c>
      <c r="L60" s="2">
        <f t="shared" si="5"/>
        <v>4</v>
      </c>
      <c r="M60" s="2" t="str">
        <f t="shared" si="6"/>
        <v/>
      </c>
      <c r="N60" s="2">
        <f t="shared" si="7"/>
        <v>100</v>
      </c>
    </row>
    <row r="61" spans="1:14" ht="15" customHeight="1" x14ac:dyDescent="0.35">
      <c r="A61" s="1">
        <v>5</v>
      </c>
      <c r="B61" s="44">
        <v>51</v>
      </c>
      <c r="C61" s="25">
        <v>5</v>
      </c>
      <c r="D61" s="26" t="str">
        <f>IF(B61&gt;0,(VLOOKUP($B61,[1]Engagement!$B$83:$G$183,3,FALSE))," ")</f>
        <v>PROCUREUR</v>
      </c>
      <c r="E61" s="26" t="str">
        <f>IF(B61&gt;0,(VLOOKUP($B61,[1]Engagement!$B$83:$G$183,4,FALSE))," ")</f>
        <v>Manon</v>
      </c>
      <c r="F61" s="26" t="str">
        <f>IF(B61&gt;0,(VLOOKUP($B61,[1]Engagement!$B$83:$G$183,5,FALSE))," ")</f>
        <v>Grand Braquet</v>
      </c>
      <c r="G61" s="45">
        <f>IF(B61&gt;0,(VLOOKUP($B61,[1]Engagement!$B$83:$G$183,6,FALSE))," ")</f>
        <v>0</v>
      </c>
      <c r="H61" s="46" t="str">
        <f>IF(B61&gt;0,(VLOOKUP($B61,[1]Engagement!$B$83:$H$183,7,FALSE))," ")</f>
        <v>F</v>
      </c>
      <c r="I61" s="3" t="str">
        <f>IF(COUNTIF($F$57:$F61,F61)&lt;2,$F61," ")</f>
        <v>Grand Braquet</v>
      </c>
      <c r="J61" s="3">
        <f t="shared" si="4"/>
        <v>5</v>
      </c>
      <c r="K61" s="3" t="str">
        <f>IF(COUNTIF($F$57:$F61,F61)&lt;3,$F61," ")</f>
        <v>Grand Braquet</v>
      </c>
      <c r="L61" s="2">
        <f t="shared" si="5"/>
        <v>5</v>
      </c>
      <c r="M61" s="2" t="str">
        <f t="shared" si="6"/>
        <v/>
      </c>
      <c r="N61" s="2">
        <f t="shared" si="7"/>
        <v>100</v>
      </c>
    </row>
    <row r="62" spans="1:14" ht="15" customHeight="1" x14ac:dyDescent="0.35">
      <c r="A62" s="1">
        <v>6</v>
      </c>
      <c r="B62" s="44">
        <v>4</v>
      </c>
      <c r="C62" s="25">
        <v>6</v>
      </c>
      <c r="D62" s="26" t="str">
        <f>IF(B62&gt;0,(VLOOKUP($B62,[1]Engagement!$B$83:$G$183,3,FALSE))," ")</f>
        <v>LE COQ-BERNARD</v>
      </c>
      <c r="E62" s="26" t="str">
        <f>IF(B62&gt;0,(VLOOKUP($B62,[1]Engagement!$B$83:$G$183,4,FALSE))," ")</f>
        <v>Killian</v>
      </c>
      <c r="F62" s="26" t="str">
        <f>IF(B62&gt;0,(VLOOKUP($B62,[1]Engagement!$B$83:$G$183,5,FALSE))," ")</f>
        <v>VCSAG</v>
      </c>
      <c r="G62" s="45">
        <f>IF(B62&gt;0,(VLOOKUP($B62,[1]Engagement!$B$83:$G$183,6,FALSE))," ")</f>
        <v>0</v>
      </c>
      <c r="H62" s="46" t="str">
        <f>IF(B62&gt;0,(VLOOKUP($B62,[1]Engagement!$B$83:$H$183,7,FALSE))," ")</f>
        <v>M</v>
      </c>
      <c r="I62" s="3" t="str">
        <f>IF(COUNTIF($F$57:$F62,F62)&lt;2,$F62," ")</f>
        <v>VCSAG</v>
      </c>
      <c r="J62" s="3">
        <f t="shared" si="4"/>
        <v>6</v>
      </c>
      <c r="K62" s="3" t="str">
        <f>IF(COUNTIF($F$57:$F62,F62)&lt;3,$F62," ")</f>
        <v>VCSAG</v>
      </c>
      <c r="L62" s="2">
        <f t="shared" si="5"/>
        <v>6</v>
      </c>
      <c r="M62" s="2" t="str">
        <f t="shared" si="6"/>
        <v/>
      </c>
      <c r="N62" s="2">
        <f t="shared" si="7"/>
        <v>100</v>
      </c>
    </row>
    <row r="63" spans="1:14" ht="15" customHeight="1" x14ac:dyDescent="0.35">
      <c r="A63" s="1">
        <v>7</v>
      </c>
      <c r="B63" s="44">
        <v>52</v>
      </c>
      <c r="C63" s="25">
        <v>7</v>
      </c>
      <c r="D63" s="26" t="str">
        <f>IF(B63&gt;0,(VLOOKUP($B63,[1]Engagement!$B$83:$G$183,3,FALSE))," ")</f>
        <v>PATELLARO</v>
      </c>
      <c r="E63" s="26" t="str">
        <f>IF(B63&gt;0,(VLOOKUP($B63,[1]Engagement!$B$83:$G$183,4,FALSE))," ")</f>
        <v>Lorena</v>
      </c>
      <c r="F63" s="26" t="str">
        <f>IF(B63&gt;0,(VLOOKUP($B63,[1]Engagement!$B$83:$G$183,5,FALSE))," ")</f>
        <v>Grand Braquet</v>
      </c>
      <c r="G63" s="45">
        <f>IF(B63&gt;0,(VLOOKUP($B63,[1]Engagement!$B$83:$G$183,6,FALSE))," ")</f>
        <v>0</v>
      </c>
      <c r="H63" s="46" t="str">
        <f>IF(B63&gt;0,(VLOOKUP($B63,[1]Engagement!$B$83:$H$183,7,FALSE))," ")</f>
        <v>F</v>
      </c>
      <c r="I63" s="3" t="str">
        <f>IF(COUNTIF($F$57:$F63,F63)&lt;2,$F63," ")</f>
        <v xml:space="preserve"> </v>
      </c>
      <c r="J63" s="3" t="str">
        <f t="shared" si="4"/>
        <v/>
      </c>
      <c r="K63" s="3" t="str">
        <f>IF(COUNTIF($F$57:$F63,F63)&lt;3,$F63," ")</f>
        <v>Grand Braquet</v>
      </c>
      <c r="L63" s="2">
        <f t="shared" si="5"/>
        <v>7</v>
      </c>
      <c r="M63" s="2" t="str">
        <f t="shared" si="6"/>
        <v>Grand Braquet</v>
      </c>
      <c r="N63" s="2">
        <f t="shared" si="7"/>
        <v>7</v>
      </c>
    </row>
    <row r="64" spans="1:14" ht="15" customHeight="1" x14ac:dyDescent="0.35">
      <c r="A64" s="1">
        <v>8</v>
      </c>
      <c r="B64" s="44">
        <v>59</v>
      </c>
      <c r="C64" s="25">
        <v>8</v>
      </c>
      <c r="D64" s="26" t="str">
        <f>IF(B64&gt;0,(VLOOKUP($B64,[1]Engagement!$B$83:$G$183,3,FALSE))," ")</f>
        <v>SOLER</v>
      </c>
      <c r="E64" s="26" t="str">
        <f>IF(B64&gt;0,(VLOOKUP($B64,[1]Engagement!$B$83:$G$183,4,FALSE))," ")</f>
        <v>Léo</v>
      </c>
      <c r="F64" s="26" t="str">
        <f>IF(B64&gt;0,(VLOOKUP($B64,[1]Engagement!$B$83:$G$183,5,FALSE))," ")</f>
        <v>VC Le Thor</v>
      </c>
      <c r="G64" s="45">
        <f>IF(B64&gt;0,(VLOOKUP($B64,[1]Engagement!$B$83:$G$183,6,FALSE))," ")</f>
        <v>0</v>
      </c>
      <c r="H64" s="46" t="str">
        <f>IF(B64&gt;0,(VLOOKUP($B64,[1]Engagement!$B$83:$H$183,7,FALSE))," ")</f>
        <v>M</v>
      </c>
      <c r="I64" s="3" t="str">
        <f>IF(COUNTIF($F$57:$F64,F64)&lt;2,$F64," ")</f>
        <v xml:space="preserve"> </v>
      </c>
      <c r="J64" s="3" t="str">
        <f t="shared" si="4"/>
        <v/>
      </c>
      <c r="K64" s="3" t="str">
        <f>IF(COUNTIF($F$57:$F64,F64)&lt;3,$F64," ")</f>
        <v>VC Le Thor</v>
      </c>
      <c r="L64" s="2">
        <f t="shared" si="5"/>
        <v>8</v>
      </c>
      <c r="M64" s="2" t="str">
        <f t="shared" si="6"/>
        <v>VC Le Thor</v>
      </c>
      <c r="N64" s="2">
        <f t="shared" si="7"/>
        <v>8</v>
      </c>
    </row>
    <row r="65" spans="1:14" ht="15" customHeight="1" x14ac:dyDescent="0.35">
      <c r="A65" s="1">
        <v>9</v>
      </c>
      <c r="B65" s="44">
        <v>7</v>
      </c>
      <c r="C65" s="25">
        <v>9</v>
      </c>
      <c r="D65" s="26" t="str">
        <f>IF(B65&gt;0,(VLOOKUP($B65,[1]Engagement!$B$83:$G$183,3,FALSE))," ")</f>
        <v>SGHIR</v>
      </c>
      <c r="E65" s="26" t="str">
        <f>IF(B65&gt;0,(VLOOKUP($B65,[1]Engagement!$B$83:$G$183,4,FALSE))," ")</f>
        <v>Amine</v>
      </c>
      <c r="F65" s="26" t="str">
        <f>IF(B65&gt;0,(VLOOKUP($B65,[1]Engagement!$B$83:$G$183,5,FALSE))," ")</f>
        <v>AC Bollene</v>
      </c>
      <c r="G65" s="45">
        <f>IF(B65&gt;0,(VLOOKUP($B65,[1]Engagement!$B$83:$G$183,6,FALSE))," ")</f>
        <v>0</v>
      </c>
      <c r="H65" s="46" t="str">
        <f>IF(B65&gt;0,(VLOOKUP($B65,[1]Engagement!$B$83:$H$183,7,FALSE))," ")</f>
        <v>M</v>
      </c>
      <c r="I65" s="3" t="str">
        <f>IF(COUNTIF($F$57:$F65,F65)&lt;2,$F65," ")</f>
        <v xml:space="preserve"> </v>
      </c>
      <c r="J65" s="3" t="str">
        <f t="shared" si="4"/>
        <v/>
      </c>
      <c r="K65" s="3" t="str">
        <f>IF(COUNTIF($F$57:$F65,F65)&lt;3,$F65," ")</f>
        <v>AC Bollene</v>
      </c>
      <c r="L65" s="2">
        <f t="shared" si="5"/>
        <v>9</v>
      </c>
      <c r="M65" s="2" t="str">
        <f t="shared" si="6"/>
        <v>AC Bollene</v>
      </c>
      <c r="N65" s="2">
        <f t="shared" si="7"/>
        <v>9</v>
      </c>
    </row>
    <row r="66" spans="1:14" ht="15" customHeight="1" x14ac:dyDescent="0.35">
      <c r="A66" s="1">
        <v>10</v>
      </c>
      <c r="B66" s="44">
        <v>6</v>
      </c>
      <c r="C66" s="25">
        <v>10</v>
      </c>
      <c r="D66" s="26" t="str">
        <f>IF(B66&gt;0,(VLOOKUP($B66,[1]Engagement!$B$83:$G$183,3,FALSE))," ")</f>
        <v>GUEDIN</v>
      </c>
      <c r="E66" s="26" t="str">
        <f>IF(B66&gt;0,(VLOOKUP($B66,[1]Engagement!$B$83:$G$183,4,FALSE))," ")</f>
        <v>Ilyan</v>
      </c>
      <c r="F66" s="26" t="str">
        <f>IF(B66&gt;0,(VLOOKUP($B66,[1]Engagement!$B$83:$G$183,5,FALSE))," ")</f>
        <v>AC Bollene</v>
      </c>
      <c r="G66" s="45">
        <f>IF(B66&gt;0,(VLOOKUP($B66,[1]Engagement!$B$83:$G$183,6,FALSE))," ")</f>
        <v>0</v>
      </c>
      <c r="H66" s="46" t="str">
        <f>IF(B66&gt;0,(VLOOKUP($B66,[1]Engagement!$B$83:$H$183,7,FALSE))," ")</f>
        <v>M</v>
      </c>
      <c r="I66" s="3" t="str">
        <f>IF(COUNTIF($F$57:$F66,F66)&lt;2,$F66," ")</f>
        <v xml:space="preserve"> </v>
      </c>
      <c r="J66" s="3" t="str">
        <f t="shared" si="4"/>
        <v/>
      </c>
      <c r="K66" s="3" t="str">
        <f>IF(COUNTIF($F$57:$F66,F66)&lt;3,$F66," ")</f>
        <v xml:space="preserve"> </v>
      </c>
      <c r="L66" s="2" t="str">
        <f t="shared" si="5"/>
        <v/>
      </c>
      <c r="M66" s="2" t="str">
        <f t="shared" si="6"/>
        <v/>
      </c>
      <c r="N66" s="2">
        <f t="shared" si="7"/>
        <v>100</v>
      </c>
    </row>
    <row r="67" spans="1:14" ht="15" customHeight="1" x14ac:dyDescent="0.35">
      <c r="A67" s="1">
        <v>11</v>
      </c>
      <c r="B67" s="25">
        <v>68</v>
      </c>
      <c r="C67" s="25">
        <v>11</v>
      </c>
      <c r="D67" s="26" t="str">
        <f>IF(B67&gt;0,(VLOOKUP($B67,[1]Engagement!$B$83:$G$183,3,FALSE))," ")</f>
        <v>PLAGNIOL</v>
      </c>
      <c r="E67" s="26" t="str">
        <f>IF(B67&gt;0,(VLOOKUP($B67,[1]Engagement!$B$83:$G$183,4,FALSE))," ")</f>
        <v>Maeva</v>
      </c>
      <c r="F67" s="26" t="str">
        <f>IF(B67&gt;0,(VLOOKUP($B67,[1]Engagement!$B$83:$G$183,5,FALSE))," ")</f>
        <v>VC Aubagne</v>
      </c>
      <c r="G67" s="45">
        <f>IF(B67&gt;0,(VLOOKUP($B67,[1]Engagement!$B$83:$G$183,6,FALSE))," ")</f>
        <v>0</v>
      </c>
      <c r="H67" s="46" t="str">
        <f>IF(B67&gt;0,(VLOOKUP($B67,[1]Engagement!$B$83:$H$183,7,FALSE))," ")</f>
        <v>F</v>
      </c>
      <c r="I67" s="3" t="str">
        <f>IF(COUNTIF($F$57:$F67,F67)&lt;2,$F67," ")</f>
        <v>VC Aubagne</v>
      </c>
      <c r="J67" s="3">
        <f t="shared" si="4"/>
        <v>11</v>
      </c>
      <c r="K67" s="3" t="str">
        <f>IF(COUNTIF($F$57:$F67,F67)&lt;3,$F67," ")</f>
        <v>VC Aubagne</v>
      </c>
      <c r="L67" s="2">
        <f t="shared" si="5"/>
        <v>11</v>
      </c>
      <c r="M67" s="2" t="str">
        <f t="shared" si="6"/>
        <v/>
      </c>
      <c r="N67" s="2">
        <f t="shared" si="7"/>
        <v>100</v>
      </c>
    </row>
    <row r="68" spans="1:14" ht="15" customHeight="1" x14ac:dyDescent="0.35">
      <c r="A68" s="1">
        <v>12</v>
      </c>
      <c r="B68" s="25">
        <v>72</v>
      </c>
      <c r="C68" s="25">
        <v>12</v>
      </c>
      <c r="D68" s="26" t="str">
        <f>IF(B68&gt;0,(VLOOKUP($B68,[1]Engagement!$B$83:$G$183,3,FALSE))," ")</f>
        <v>AUDRAN</v>
      </c>
      <c r="E68" s="26" t="str">
        <f>IF(B68&gt;0,(VLOOKUP($B68,[1]Engagement!$B$83:$G$183,4,FALSE))," ")</f>
        <v>Jade</v>
      </c>
      <c r="F68" s="26" t="str">
        <f>IF(B68&gt;0,(VLOOKUP($B68,[1]Engagement!$B$83:$G$183,5,FALSE))," ")</f>
        <v>AC Berre</v>
      </c>
      <c r="G68" s="45">
        <f>IF(B68&gt;0,(VLOOKUP($B68,[1]Engagement!$B$83:$G$183,6,FALSE))," ")</f>
        <v>0</v>
      </c>
      <c r="H68" s="46" t="str">
        <f>IF(B68&gt;0,(VLOOKUP($B68,[1]Engagement!$B$83:$H$183,7,FALSE))," ")</f>
        <v>F</v>
      </c>
      <c r="I68" s="3" t="str">
        <f>IF(COUNTIF($F$57:$F68,F68)&lt;2,$F68," ")</f>
        <v xml:space="preserve"> </v>
      </c>
      <c r="J68" s="3" t="str">
        <f t="shared" si="4"/>
        <v/>
      </c>
      <c r="K68" s="3" t="str">
        <f>IF(COUNTIF($F$57:$F68,F68)&lt;3,$F68," ")</f>
        <v>AC Berre</v>
      </c>
      <c r="L68" s="2">
        <f t="shared" si="5"/>
        <v>12</v>
      </c>
      <c r="M68" s="2" t="str">
        <f t="shared" si="6"/>
        <v>AC Berre</v>
      </c>
      <c r="N68" s="2">
        <f t="shared" si="7"/>
        <v>12</v>
      </c>
    </row>
    <row r="69" spans="1:14" ht="15" customHeight="1" x14ac:dyDescent="0.35">
      <c r="A69" s="1">
        <v>13</v>
      </c>
      <c r="B69" s="25">
        <v>77</v>
      </c>
      <c r="C69" s="25">
        <v>13</v>
      </c>
      <c r="D69" s="26" t="str">
        <f>IF(B69&gt;0,(VLOOKUP($B69,[1]Engagement!$B$83:$G$183,3,FALSE))," ")</f>
        <v>MENITTI</v>
      </c>
      <c r="E69" s="26" t="str">
        <f>IF(B69&gt;0,(VLOOKUP($B69,[1]Engagement!$B$83:$G$183,4,FALSE))," ")</f>
        <v>Pierre</v>
      </c>
      <c r="F69" s="26" t="str">
        <f>IF(B69&gt;0,(VLOOKUP($B69,[1]Engagement!$B$83:$G$183,5,FALSE))," ")</f>
        <v>CVC Montfavet</v>
      </c>
      <c r="G69" s="45">
        <f>IF(B69&gt;0,(VLOOKUP($B69,[1]Engagement!$B$83:$G$183,6,FALSE))," ")</f>
        <v>0</v>
      </c>
      <c r="H69" s="46" t="str">
        <f>IF(B69&gt;0,(VLOOKUP($B69,[1]Engagement!$B$83:$H$183,7,FALSE))," ")</f>
        <v>M</v>
      </c>
      <c r="I69" s="3" t="str">
        <f>IF(COUNTIF($F$57:$F69,F69)&lt;2,$F69," ")</f>
        <v>CVC Montfavet</v>
      </c>
      <c r="J69" s="3">
        <f t="shared" si="4"/>
        <v>13</v>
      </c>
      <c r="K69" s="3" t="str">
        <f>IF(COUNTIF($F$57:$F69,F69)&lt;3,$F69," ")</f>
        <v>CVC Montfavet</v>
      </c>
      <c r="L69" s="2">
        <f t="shared" si="5"/>
        <v>13</v>
      </c>
      <c r="M69" s="2" t="str">
        <f t="shared" si="6"/>
        <v/>
      </c>
      <c r="N69" s="2">
        <f t="shared" si="7"/>
        <v>100</v>
      </c>
    </row>
    <row r="70" spans="1:14" ht="15" customHeight="1" x14ac:dyDescent="0.35">
      <c r="A70" s="1">
        <v>14</v>
      </c>
      <c r="B70" s="25">
        <v>62</v>
      </c>
      <c r="C70" s="25">
        <v>14</v>
      </c>
      <c r="D70" s="26" t="str">
        <f>IF(B70&gt;0,(VLOOKUP($B70,[1]Engagement!$B$83:$G$183,3,FALSE))," ")</f>
        <v>CHARLET</v>
      </c>
      <c r="E70" s="26" t="str">
        <f>IF(B70&gt;0,(VLOOKUP($B70,[1]Engagement!$B$83:$G$183,4,FALSE))," ")</f>
        <v>Thomas</v>
      </c>
      <c r="F70" s="26" t="str">
        <f>IF(B70&gt;0,(VLOOKUP($B70,[1]Engagement!$B$83:$G$183,5,FALSE))," ")</f>
        <v>AC Bollene</v>
      </c>
      <c r="G70" s="45">
        <f>IF(B70&gt;0,(VLOOKUP($B70,[1]Engagement!$B$83:$G$183,6,FALSE))," ")</f>
        <v>0</v>
      </c>
      <c r="H70" s="46" t="str">
        <f>IF(B70&gt;0,(VLOOKUP($B70,[1]Engagement!$B$83:$H$183,7,FALSE))," ")</f>
        <v>M</v>
      </c>
      <c r="I70" s="3" t="str">
        <f>IF(COUNTIF($F$57:$F70,F70)&lt;2,$F70," ")</f>
        <v xml:space="preserve"> </v>
      </c>
      <c r="J70" s="3" t="str">
        <f t="shared" si="4"/>
        <v/>
      </c>
      <c r="K70" s="3" t="str">
        <f>IF(COUNTIF($F$57:$F70,F70)&lt;3,$F70," ")</f>
        <v xml:space="preserve"> </v>
      </c>
      <c r="L70" s="2" t="str">
        <f t="shared" si="5"/>
        <v/>
      </c>
      <c r="M70" s="2" t="str">
        <f t="shared" si="6"/>
        <v/>
      </c>
      <c r="N70" s="2">
        <f t="shared" si="7"/>
        <v>100</v>
      </c>
    </row>
    <row r="71" spans="1:14" ht="15" customHeight="1" x14ac:dyDescent="0.35">
      <c r="A71" s="1">
        <v>15</v>
      </c>
      <c r="B71" s="25">
        <v>1</v>
      </c>
      <c r="C71" s="25">
        <v>15</v>
      </c>
      <c r="D71" s="26" t="str">
        <f>IF(B71&gt;0,(VLOOKUP($B71,[1]Engagement!$B$83:$G$183,3,FALSE))," ")</f>
        <v>SABATIER</v>
      </c>
      <c r="E71" s="26" t="str">
        <f>IF(B71&gt;0,(VLOOKUP($B71,[1]Engagement!$B$83:$G$183,4,FALSE))," ")</f>
        <v>Léna</v>
      </c>
      <c r="F71" s="26" t="str">
        <f>IF(B71&gt;0,(VLOOKUP($B71,[1]Engagement!$B$83:$G$183,5,FALSE))," ")</f>
        <v>Grand Braquet</v>
      </c>
      <c r="G71" s="45">
        <f>IF(B71&gt;0,(VLOOKUP($B71,[1]Engagement!$B$83:$G$183,6,FALSE))," ")</f>
        <v>0</v>
      </c>
      <c r="H71" s="46" t="str">
        <f>IF(B71&gt;0,(VLOOKUP($B71,[1]Engagement!$B$83:$H$183,7,FALSE))," ")</f>
        <v>F</v>
      </c>
      <c r="I71" s="3" t="str">
        <f>IF(COUNTIF($F$57:$F71,F71)&lt;2,$F71," ")</f>
        <v xml:space="preserve"> </v>
      </c>
      <c r="J71" s="3" t="str">
        <f t="shared" si="4"/>
        <v/>
      </c>
      <c r="K71" s="3" t="str">
        <f>IF(COUNTIF($F$57:$F71,F71)&lt;3,$F71," ")</f>
        <v xml:space="preserve"> </v>
      </c>
      <c r="L71" s="2" t="str">
        <f t="shared" si="5"/>
        <v/>
      </c>
      <c r="M71" s="2" t="str">
        <f t="shared" si="6"/>
        <v/>
      </c>
      <c r="N71" s="2">
        <f t="shared" si="7"/>
        <v>100</v>
      </c>
    </row>
    <row r="72" spans="1:14" ht="15" customHeight="1" x14ac:dyDescent="0.35">
      <c r="A72" s="1">
        <v>16</v>
      </c>
      <c r="B72" s="25">
        <v>76</v>
      </c>
      <c r="C72" s="25">
        <v>16</v>
      </c>
      <c r="D72" s="26" t="str">
        <f>IF(B72&gt;0,(VLOOKUP($B72,[1]Engagement!$B$83:$G$183,3,FALSE))," ")</f>
        <v>FANTOZZI</v>
      </c>
      <c r="E72" s="26" t="str">
        <f>IF(B72&gt;0,(VLOOKUP($B72,[1]Engagement!$B$83:$G$183,4,FALSE))," ")</f>
        <v>Camille</v>
      </c>
      <c r="F72" s="26" t="str">
        <f>IF(B72&gt;0,(VLOOKUP($B72,[1]Engagement!$B$83:$G$183,5,FALSE))," ")</f>
        <v>CVC Montfavet</v>
      </c>
      <c r="G72" s="45">
        <f>IF(B72&gt;0,(VLOOKUP($B72,[1]Engagement!$B$83:$G$183,6,FALSE))," ")</f>
        <v>0</v>
      </c>
      <c r="H72" s="46" t="str">
        <f>IF(B72&gt;0,(VLOOKUP($B72,[1]Engagement!$B$83:$H$183,7,FALSE))," ")</f>
        <v>F</v>
      </c>
      <c r="I72" s="3" t="str">
        <f>IF(COUNTIF($F$57:$F72,F72)&lt;2,$F72," ")</f>
        <v xml:space="preserve"> </v>
      </c>
      <c r="J72" s="3" t="str">
        <f t="shared" si="4"/>
        <v/>
      </c>
      <c r="K72" s="3" t="str">
        <f>IF(COUNTIF($F$57:$F72,F72)&lt;3,$F72," ")</f>
        <v>CVC Montfavet</v>
      </c>
      <c r="L72" s="2">
        <f t="shared" si="5"/>
        <v>16</v>
      </c>
      <c r="M72" s="2" t="str">
        <f t="shared" si="6"/>
        <v>CVC Montfavet</v>
      </c>
      <c r="N72" s="2">
        <f t="shared" si="7"/>
        <v>16</v>
      </c>
    </row>
    <row r="73" spans="1:14" ht="15" customHeight="1" x14ac:dyDescent="0.35">
      <c r="A73" s="1">
        <v>17</v>
      </c>
      <c r="B73" s="44">
        <v>9</v>
      </c>
      <c r="C73" s="25">
        <v>17</v>
      </c>
      <c r="D73" s="26" t="str">
        <f>IF(B73&gt;0,(VLOOKUP($B73,[1]Engagement!$B$83:$G$183,3,FALSE))," ")</f>
        <v>MEHDOUI</v>
      </c>
      <c r="E73" s="26" t="str">
        <f>IF(B73&gt;0,(VLOOKUP($B73,[1]Engagement!$B$83:$G$183,4,FALSE))," ")</f>
        <v>Oumaymah</v>
      </c>
      <c r="F73" s="26" t="str">
        <f>IF(B73&gt;0,(VLOOKUP($B73,[1]Engagement!$B$83:$G$183,5,FALSE))," ")</f>
        <v>AC Berre</v>
      </c>
      <c r="G73" s="45">
        <f>IF(B73&gt;0,(VLOOKUP($B73,[1]Engagement!$B$83:$G$183,6,FALSE))," ")</f>
        <v>0</v>
      </c>
      <c r="H73" s="46" t="str">
        <f>IF(B73&gt;0,(VLOOKUP($B73,[1]Engagement!$B$83:$H$183,7,FALSE))," ")</f>
        <v>F</v>
      </c>
      <c r="I73" s="3" t="str">
        <f>IF(COUNTIF($F$57:$F73,F73)&lt;2,$F73," ")</f>
        <v xml:space="preserve"> </v>
      </c>
      <c r="J73" s="3" t="str">
        <f t="shared" si="4"/>
        <v/>
      </c>
      <c r="K73" s="3" t="str">
        <f>IF(COUNTIF($F$57:$F73,F73)&lt;3,$F73," ")</f>
        <v xml:space="preserve"> </v>
      </c>
      <c r="L73" s="2" t="str">
        <f t="shared" si="5"/>
        <v/>
      </c>
      <c r="M73" s="2" t="str">
        <f t="shared" si="6"/>
        <v/>
      </c>
      <c r="N73" s="2">
        <f t="shared" si="7"/>
        <v>100</v>
      </c>
    </row>
    <row r="74" spans="1:14" ht="15" customHeight="1" x14ac:dyDescent="0.35">
      <c r="A74" s="1">
        <v>18</v>
      </c>
      <c r="B74" s="44"/>
      <c r="C74" s="25">
        <v>18</v>
      </c>
      <c r="D74" s="26" t="str">
        <f>IF(B74&gt;0,(VLOOKUP($B74,[1]Engagement!$B$83:$G$183,3,FALSE))," ")</f>
        <v xml:space="preserve"> </v>
      </c>
      <c r="E74" s="26" t="str">
        <f>IF(B74&gt;0,(VLOOKUP($B74,[1]Engagement!$B$83:$G$183,4,FALSE))," ")</f>
        <v xml:space="preserve"> </v>
      </c>
      <c r="F74" s="26" t="str">
        <f>IF(B74&gt;0,(VLOOKUP($B74,[1]Engagement!$B$83:$G$183,5,FALSE))," ")</f>
        <v xml:space="preserve"> </v>
      </c>
      <c r="G74" s="45" t="str">
        <f>IF(B74&gt;0,(VLOOKUP($B74,[1]Engagement!$B$83:$G$183,6,FALSE))," ")</f>
        <v xml:space="preserve"> </v>
      </c>
      <c r="H74" s="46" t="str">
        <f>IF(B74&gt;0,(VLOOKUP($B74,[1]Engagement!$B$83:$H$183,7,FALSE))," ")</f>
        <v xml:space="preserve"> </v>
      </c>
      <c r="I74" s="3" t="str">
        <f>IF(COUNTIF($F$57:$F74,F74)&lt;2,$F74," ")</f>
        <v xml:space="preserve"> </v>
      </c>
      <c r="J74" s="3">
        <f t="shared" si="4"/>
        <v>18</v>
      </c>
      <c r="K74" s="3" t="str">
        <f>IF(COUNTIF($F$57:$F74,F74)&lt;3,$F74," ")</f>
        <v xml:space="preserve"> </v>
      </c>
      <c r="L74" s="2">
        <f t="shared" si="5"/>
        <v>18</v>
      </c>
      <c r="M74" s="2" t="str">
        <f t="shared" si="6"/>
        <v/>
      </c>
      <c r="N74" s="2">
        <f t="shared" si="7"/>
        <v>100</v>
      </c>
    </row>
    <row r="75" spans="1:14" ht="15" customHeight="1" x14ac:dyDescent="0.35">
      <c r="A75" s="1">
        <v>19</v>
      </c>
      <c r="B75" s="44"/>
      <c r="C75" s="25">
        <v>19</v>
      </c>
      <c r="D75" s="26" t="str">
        <f>IF(B75&gt;0,(VLOOKUP($B75,[1]Engagement!$B$83:$G$183,3,FALSE))," ")</f>
        <v xml:space="preserve"> </v>
      </c>
      <c r="E75" s="26" t="str">
        <f>IF(B75&gt;0,(VLOOKUP($B75,[1]Engagement!$B$83:$G$183,4,FALSE))," ")</f>
        <v xml:space="preserve"> </v>
      </c>
      <c r="F75" s="26" t="str">
        <f>IF(B75&gt;0,(VLOOKUP($B75,[1]Engagement!$B$83:$G$183,5,FALSE))," ")</f>
        <v xml:space="preserve"> </v>
      </c>
      <c r="G75" s="45" t="str">
        <f>IF(B75&gt;0,(VLOOKUP($B75,[1]Engagement!$B$83:$G$183,6,FALSE))," ")</f>
        <v xml:space="preserve"> </v>
      </c>
      <c r="H75" s="46" t="str">
        <f>IF(B75&gt;0,(VLOOKUP($B75,[1]Engagement!$B$83:$H$183,7,FALSE))," ")</f>
        <v xml:space="preserve"> </v>
      </c>
      <c r="I75" s="3" t="str">
        <f>IF(COUNTIF($F$57:$F75,F75)&lt;2,$F75," ")</f>
        <v xml:space="preserve"> </v>
      </c>
      <c r="J75" s="3">
        <f t="shared" si="4"/>
        <v>19</v>
      </c>
      <c r="K75" s="3" t="str">
        <f>IF(COUNTIF($F$57:$F75,F75)&lt;3,$F75," ")</f>
        <v xml:space="preserve"> </v>
      </c>
      <c r="L75" s="2">
        <f t="shared" si="5"/>
        <v>19</v>
      </c>
      <c r="M75" s="2" t="str">
        <f t="shared" si="6"/>
        <v/>
      </c>
      <c r="N75" s="2">
        <f t="shared" si="7"/>
        <v>100</v>
      </c>
    </row>
    <row r="76" spans="1:14" ht="15" customHeight="1" x14ac:dyDescent="0.35">
      <c r="A76" s="1">
        <v>20</v>
      </c>
      <c r="B76" s="44"/>
      <c r="C76" s="25">
        <v>20</v>
      </c>
      <c r="D76" s="26" t="str">
        <f>IF(B76&gt;0,(VLOOKUP($B76,[1]Engagement!$B$83:$G$183,3,FALSE))," ")</f>
        <v xml:space="preserve"> </v>
      </c>
      <c r="E76" s="26" t="str">
        <f>IF(B76&gt;0,(VLOOKUP($B76,[1]Engagement!$B$83:$G$183,4,FALSE))," ")</f>
        <v xml:space="preserve"> </v>
      </c>
      <c r="F76" s="26" t="str">
        <f>IF(B76&gt;0,(VLOOKUP($B76,[1]Engagement!$B$83:$G$183,5,FALSE))," ")</f>
        <v xml:space="preserve"> </v>
      </c>
      <c r="G76" s="45" t="str">
        <f>IF(B76&gt;0,(VLOOKUP($B76,[1]Engagement!$B$83:$G$183,6,FALSE))," ")</f>
        <v xml:space="preserve"> </v>
      </c>
      <c r="H76" s="46" t="str">
        <f>IF(B76&gt;0,(VLOOKUP($B76,[1]Engagement!$B$83:$H$183,7,FALSE))," ")</f>
        <v xml:space="preserve"> </v>
      </c>
      <c r="I76" s="3" t="str">
        <f>IF(COUNTIF($F$57:$F76,F76)&lt;2,$F76," ")</f>
        <v xml:space="preserve"> </v>
      </c>
      <c r="J76" s="3">
        <f t="shared" si="4"/>
        <v>20</v>
      </c>
      <c r="K76" s="3" t="str">
        <f>IF(COUNTIF($F$57:$F76,F76)&lt;3,$F76," ")</f>
        <v xml:space="preserve"> </v>
      </c>
      <c r="L76" s="2">
        <f t="shared" si="5"/>
        <v>20</v>
      </c>
      <c r="M76" s="2" t="str">
        <f t="shared" si="6"/>
        <v/>
      </c>
      <c r="N76" s="2">
        <f t="shared" si="7"/>
        <v>100</v>
      </c>
    </row>
    <row r="77" spans="1:14" ht="15" customHeight="1" x14ac:dyDescent="0.35">
      <c r="A77" s="1">
        <v>21</v>
      </c>
      <c r="B77" s="44"/>
      <c r="C77" s="25">
        <v>21</v>
      </c>
      <c r="D77" s="26" t="str">
        <f>IF(B77&gt;0,(VLOOKUP($B77,[1]Engagement!$B$83:$G$183,3,FALSE))," ")</f>
        <v xml:space="preserve"> </v>
      </c>
      <c r="E77" s="26" t="str">
        <f>IF(B77&gt;0,(VLOOKUP($B77,[1]Engagement!$B$83:$G$183,4,FALSE))," ")</f>
        <v xml:space="preserve"> </v>
      </c>
      <c r="F77" s="26" t="str">
        <f>IF(B77&gt;0,(VLOOKUP($B77,[1]Engagement!$B$83:$G$183,5,FALSE))," ")</f>
        <v xml:space="preserve"> </v>
      </c>
      <c r="G77" s="45" t="str">
        <f>IF(B77&gt;0,(VLOOKUP($B77,[1]Engagement!$B$83:$G$183,6,FALSE))," ")</f>
        <v xml:space="preserve"> </v>
      </c>
      <c r="H77" s="46" t="str">
        <f>IF(B77&gt;0,(VLOOKUP($B77,[1]Engagement!$B$83:$H$183,7,FALSE))," ")</f>
        <v xml:space="preserve"> </v>
      </c>
      <c r="I77" s="3" t="str">
        <f>IF(COUNTIF($F$57:$F77,F77)&lt;2,$F77," ")</f>
        <v xml:space="preserve"> </v>
      </c>
      <c r="J77" s="3">
        <f t="shared" si="4"/>
        <v>21</v>
      </c>
      <c r="K77" s="3" t="str">
        <f>IF(COUNTIF($F$57:$F77,F77)&lt;3,$F77," ")</f>
        <v xml:space="preserve"> </v>
      </c>
      <c r="L77" s="2">
        <f t="shared" si="5"/>
        <v>21</v>
      </c>
      <c r="M77" s="2" t="str">
        <f t="shared" si="6"/>
        <v/>
      </c>
      <c r="N77" s="2">
        <f t="shared" si="7"/>
        <v>100</v>
      </c>
    </row>
    <row r="78" spans="1:14" ht="15" customHeight="1" x14ac:dyDescent="0.35">
      <c r="A78" s="1">
        <v>22</v>
      </c>
      <c r="B78" s="44"/>
      <c r="C78" s="25">
        <v>22</v>
      </c>
      <c r="D78" s="26" t="str">
        <f>IF(B78&gt;0,(VLOOKUP($B78,[1]Engagement!$B$83:$G$183,3,FALSE))," ")</f>
        <v xml:space="preserve"> </v>
      </c>
      <c r="E78" s="26" t="str">
        <f>IF(B78&gt;0,(VLOOKUP($B78,[1]Engagement!$B$83:$G$183,4,FALSE))," ")</f>
        <v xml:space="preserve"> </v>
      </c>
      <c r="F78" s="26" t="str">
        <f>IF(B78&gt;0,(VLOOKUP($B78,[1]Engagement!$B$83:$G$183,5,FALSE))," ")</f>
        <v xml:space="preserve"> </v>
      </c>
      <c r="G78" s="45" t="str">
        <f>IF(B78&gt;0,(VLOOKUP($B78,[1]Engagement!$B$83:$G$183,6,FALSE))," ")</f>
        <v xml:space="preserve"> </v>
      </c>
      <c r="H78" s="46" t="str">
        <f>IF(B78&gt;0,(VLOOKUP($B78,[1]Engagement!$B$83:$H$183,7,FALSE))," ")</f>
        <v xml:space="preserve"> </v>
      </c>
      <c r="I78" s="3" t="str">
        <f>IF(COUNTIF($F$57:$F78,F78)&lt;2,$F78," ")</f>
        <v xml:space="preserve"> </v>
      </c>
      <c r="J78" s="3">
        <f t="shared" si="4"/>
        <v>22</v>
      </c>
      <c r="K78" s="3" t="str">
        <f>IF(COUNTIF($F$57:$F78,F78)&lt;3,$F78," ")</f>
        <v xml:space="preserve"> </v>
      </c>
      <c r="L78" s="2">
        <f t="shared" si="5"/>
        <v>22</v>
      </c>
      <c r="M78" s="2" t="str">
        <f t="shared" si="6"/>
        <v/>
      </c>
      <c r="N78" s="2">
        <f t="shared" si="7"/>
        <v>100</v>
      </c>
    </row>
    <row r="79" spans="1:14" ht="15" customHeight="1" x14ac:dyDescent="0.35">
      <c r="A79" s="1">
        <v>23</v>
      </c>
      <c r="B79" s="44"/>
      <c r="C79" s="25">
        <v>23</v>
      </c>
      <c r="D79" s="26" t="str">
        <f>IF(B79&gt;0,(VLOOKUP($B79,[1]Engagement!$B$83:$G$183,3,FALSE))," ")</f>
        <v xml:space="preserve"> </v>
      </c>
      <c r="E79" s="26" t="str">
        <f>IF(B79&gt;0,(VLOOKUP($B79,[1]Engagement!$B$83:$G$183,4,FALSE))," ")</f>
        <v xml:space="preserve"> </v>
      </c>
      <c r="F79" s="26" t="str">
        <f>IF(B79&gt;0,(VLOOKUP($B79,[1]Engagement!$B$83:$G$183,5,FALSE))," ")</f>
        <v xml:space="preserve"> </v>
      </c>
      <c r="G79" s="45" t="str">
        <f>IF(B79&gt;0,(VLOOKUP($B79,[1]Engagement!$B$83:$G$183,6,FALSE))," ")</f>
        <v xml:space="preserve"> </v>
      </c>
      <c r="H79" s="46" t="str">
        <f>IF(B79&gt;0,(VLOOKUP($B79,[1]Engagement!$B$83:$H$183,7,FALSE))," ")</f>
        <v xml:space="preserve"> </v>
      </c>
      <c r="I79" s="3" t="str">
        <f>IF(COUNTIF($F$57:$F79,F79)&lt;2,$F79," ")</f>
        <v xml:space="preserve"> </v>
      </c>
      <c r="J79" s="3">
        <f t="shared" si="4"/>
        <v>23</v>
      </c>
      <c r="K79" s="3" t="str">
        <f>IF(COUNTIF($F$57:$F79,F79)&lt;3,$F79," ")</f>
        <v xml:space="preserve"> </v>
      </c>
      <c r="L79" s="2">
        <f t="shared" si="5"/>
        <v>23</v>
      </c>
      <c r="M79" s="2" t="str">
        <f t="shared" si="6"/>
        <v/>
      </c>
      <c r="N79" s="2">
        <f t="shared" si="7"/>
        <v>100</v>
      </c>
    </row>
    <row r="80" spans="1:14" ht="15" customHeight="1" x14ac:dyDescent="0.35">
      <c r="A80" s="1">
        <v>24</v>
      </c>
      <c r="B80" s="44"/>
      <c r="C80" s="25">
        <v>24</v>
      </c>
      <c r="D80" s="26" t="str">
        <f>IF(B80&gt;0,(VLOOKUP($B80,[1]Engagement!$B$83:$G$183,3,FALSE))," ")</f>
        <v xml:space="preserve"> </v>
      </c>
      <c r="E80" s="26" t="str">
        <f>IF(B80&gt;0,(VLOOKUP($B80,[1]Engagement!$B$83:$G$183,4,FALSE))," ")</f>
        <v xml:space="preserve"> </v>
      </c>
      <c r="F80" s="26" t="str">
        <f>IF(B80&gt;0,(VLOOKUP($B80,[1]Engagement!$B$83:$G$183,5,FALSE))," ")</f>
        <v xml:space="preserve"> </v>
      </c>
      <c r="G80" s="45" t="str">
        <f>IF(B80&gt;0,(VLOOKUP($B80,[1]Engagement!$B$83:$G$183,6,FALSE))," ")</f>
        <v xml:space="preserve"> </v>
      </c>
      <c r="H80" s="46" t="str">
        <f>IF(B80&gt;0,(VLOOKUP($B80,[1]Engagement!$B$83:$H$183,7,FALSE))," ")</f>
        <v xml:space="preserve"> </v>
      </c>
      <c r="I80" s="3" t="str">
        <f>IF(COUNTIF($F$57:$F80,F80)&lt;2,$F80," ")</f>
        <v xml:space="preserve"> </v>
      </c>
      <c r="J80" s="3">
        <f t="shared" si="4"/>
        <v>24</v>
      </c>
      <c r="K80" s="3" t="str">
        <f>IF(COUNTIF($F$57:$F80,F80)&lt;3,$F80," ")</f>
        <v xml:space="preserve"> </v>
      </c>
      <c r="L80" s="2">
        <f t="shared" si="5"/>
        <v>24</v>
      </c>
      <c r="M80" s="2" t="str">
        <f t="shared" si="6"/>
        <v/>
      </c>
      <c r="N80" s="2">
        <f t="shared" si="7"/>
        <v>100</v>
      </c>
    </row>
    <row r="81" spans="1:14" ht="15" customHeight="1" x14ac:dyDescent="0.35">
      <c r="A81" s="1">
        <v>25</v>
      </c>
      <c r="B81" s="44"/>
      <c r="C81" s="25">
        <v>25</v>
      </c>
      <c r="D81" s="26" t="str">
        <f>IF(B81&gt;0,(VLOOKUP($B81,[1]Engagement!$B$83:$G$183,3,FALSE))," ")</f>
        <v xml:space="preserve"> </v>
      </c>
      <c r="E81" s="26" t="str">
        <f>IF(B81&gt;0,(VLOOKUP($B81,[1]Engagement!$B$83:$G$183,4,FALSE))," ")</f>
        <v xml:space="preserve"> </v>
      </c>
      <c r="F81" s="26" t="str">
        <f>IF(B81&gt;0,(VLOOKUP($B81,[1]Engagement!$B$83:$G$183,5,FALSE))," ")</f>
        <v xml:space="preserve"> </v>
      </c>
      <c r="G81" s="45" t="str">
        <f>IF(B81&gt;0,(VLOOKUP($B81,[1]Engagement!$B$83:$G$183,6,FALSE))," ")</f>
        <v xml:space="preserve"> </v>
      </c>
      <c r="H81" s="46" t="str">
        <f>IF(B81&gt;0,(VLOOKUP($B81,[1]Engagement!$B$83:$H$183,7,FALSE))," ")</f>
        <v xml:space="preserve"> </v>
      </c>
      <c r="I81" s="3" t="str">
        <f>IF(COUNTIF($F$57:$F81,F81)&lt;2,$F81," ")</f>
        <v xml:space="preserve"> </v>
      </c>
      <c r="J81" s="3">
        <f t="shared" si="4"/>
        <v>25</v>
      </c>
      <c r="K81" s="3" t="str">
        <f>IF(COUNTIF($F$57:$F81,F81)&lt;3,$F81," ")</f>
        <v xml:space="preserve"> </v>
      </c>
      <c r="L81" s="2">
        <f t="shared" si="5"/>
        <v>25</v>
      </c>
      <c r="M81" s="2" t="str">
        <f t="shared" si="6"/>
        <v/>
      </c>
      <c r="N81" s="2">
        <f t="shared" si="7"/>
        <v>100</v>
      </c>
    </row>
    <row r="82" spans="1:14" ht="15" customHeight="1" x14ac:dyDescent="0.35">
      <c r="A82" s="1">
        <v>26</v>
      </c>
      <c r="B82" s="44"/>
      <c r="C82" s="25">
        <v>26</v>
      </c>
      <c r="D82" s="26" t="str">
        <f>IF(B82&gt;0,(VLOOKUP($B82,[1]Engagement!$B$83:$G$183,3,FALSE))," ")</f>
        <v xml:space="preserve"> </v>
      </c>
      <c r="E82" s="26" t="str">
        <f>IF(B82&gt;0,(VLOOKUP($B82,[1]Engagement!$B$83:$G$183,4,FALSE))," ")</f>
        <v xml:space="preserve"> </v>
      </c>
      <c r="F82" s="26" t="str">
        <f>IF(B82&gt;0,(VLOOKUP($B82,[1]Engagement!$B$83:$G$183,5,FALSE))," ")</f>
        <v xml:space="preserve"> </v>
      </c>
      <c r="G82" s="45" t="str">
        <f>IF(B82&gt;0,(VLOOKUP($B82,[1]Engagement!$B$83:$G$183,6,FALSE))," ")</f>
        <v xml:space="preserve"> </v>
      </c>
      <c r="H82" s="46" t="str">
        <f>IF(B82&gt;0,(VLOOKUP($B82,[1]Engagement!$B$83:$H$183,7,FALSE))," ")</f>
        <v xml:space="preserve"> </v>
      </c>
      <c r="I82" s="3" t="str">
        <f>IF(COUNTIF($F$57:$F82,F82)&lt;2,$F82," ")</f>
        <v xml:space="preserve"> </v>
      </c>
      <c r="J82" s="3">
        <f t="shared" si="4"/>
        <v>26</v>
      </c>
      <c r="K82" s="3" t="str">
        <f>IF(COUNTIF($F$57:$F82,F82)&lt;3,$F82," ")</f>
        <v xml:space="preserve"> </v>
      </c>
      <c r="L82" s="2">
        <f t="shared" si="5"/>
        <v>26</v>
      </c>
      <c r="M82" s="2" t="str">
        <f t="shared" si="6"/>
        <v/>
      </c>
      <c r="N82" s="2">
        <f t="shared" si="7"/>
        <v>100</v>
      </c>
    </row>
    <row r="83" spans="1:14" ht="15" customHeight="1" x14ac:dyDescent="0.35">
      <c r="A83" s="1">
        <v>27</v>
      </c>
      <c r="B83" s="44"/>
      <c r="C83" s="25">
        <v>27</v>
      </c>
      <c r="D83" s="26" t="str">
        <f>IF(B83&gt;0,(VLOOKUP($B83,[1]Engagement!$B$83:$G$183,3,FALSE))," ")</f>
        <v xml:space="preserve"> </v>
      </c>
      <c r="E83" s="26" t="str">
        <f>IF(B83&gt;0,(VLOOKUP($B83,[1]Engagement!$B$83:$G$183,4,FALSE))," ")</f>
        <v xml:space="preserve"> </v>
      </c>
      <c r="F83" s="26" t="str">
        <f>IF(B83&gt;0,(VLOOKUP($B83,[1]Engagement!$B$83:$G$183,5,FALSE))," ")</f>
        <v xml:space="preserve"> </v>
      </c>
      <c r="G83" s="45" t="str">
        <f>IF(B83&gt;0,(VLOOKUP($B83,[1]Engagement!$B$83:$G$183,6,FALSE))," ")</f>
        <v xml:space="preserve"> </v>
      </c>
      <c r="H83" s="46" t="str">
        <f>IF(B83&gt;0,(VLOOKUP($B83,[1]Engagement!$B$83:$H$183,7,FALSE))," ")</f>
        <v xml:space="preserve"> </v>
      </c>
      <c r="I83" s="3" t="str">
        <f>IF(COUNTIF($F$57:$F83,F83)&lt;2,$F83," ")</f>
        <v xml:space="preserve"> </v>
      </c>
      <c r="J83" s="3">
        <f t="shared" si="4"/>
        <v>27</v>
      </c>
      <c r="K83" s="3" t="str">
        <f>IF(COUNTIF($F$57:$F83,F83)&lt;3,$F83," ")</f>
        <v xml:space="preserve"> </v>
      </c>
      <c r="L83" s="2">
        <f t="shared" si="5"/>
        <v>27</v>
      </c>
      <c r="M83" s="2" t="str">
        <f t="shared" si="6"/>
        <v/>
      </c>
      <c r="N83" s="2">
        <f t="shared" si="7"/>
        <v>100</v>
      </c>
    </row>
    <row r="84" spans="1:14" ht="15" customHeight="1" x14ac:dyDescent="0.35">
      <c r="A84" s="1">
        <v>28</v>
      </c>
      <c r="B84" s="44"/>
      <c r="C84" s="25">
        <v>28</v>
      </c>
      <c r="D84" s="26" t="str">
        <f>IF(B84&gt;0,(VLOOKUP($B84,[1]Engagement!$B$83:$G$183,3,FALSE))," ")</f>
        <v xml:space="preserve"> </v>
      </c>
      <c r="E84" s="26" t="str">
        <f>IF(B84&gt;0,(VLOOKUP($B84,[1]Engagement!$B$83:$G$183,4,FALSE))," ")</f>
        <v xml:space="preserve"> </v>
      </c>
      <c r="F84" s="26" t="str">
        <f>IF(B84&gt;0,(VLOOKUP($B84,[1]Engagement!$B$83:$G$183,5,FALSE))," ")</f>
        <v xml:space="preserve"> </v>
      </c>
      <c r="G84" s="45" t="str">
        <f>IF(B84&gt;0,(VLOOKUP($B84,[1]Engagement!$B$83:$G$183,6,FALSE))," ")</f>
        <v xml:space="preserve"> </v>
      </c>
      <c r="H84" s="46" t="str">
        <f>IF(B84&gt;0,(VLOOKUP($B84,[1]Engagement!$B$83:$H$183,7,FALSE))," ")</f>
        <v xml:space="preserve"> </v>
      </c>
      <c r="I84" s="3" t="str">
        <f>IF(COUNTIF($F$57:$F84,F84)&lt;2,$F84," ")</f>
        <v xml:space="preserve"> </v>
      </c>
      <c r="J84" s="3">
        <f t="shared" si="4"/>
        <v>28</v>
      </c>
      <c r="K84" s="3" t="str">
        <f>IF(COUNTIF($F$57:$F84,F84)&lt;3,$F84," ")</f>
        <v xml:space="preserve"> </v>
      </c>
      <c r="L84" s="2">
        <f t="shared" si="5"/>
        <v>28</v>
      </c>
      <c r="M84" s="2" t="str">
        <f t="shared" si="6"/>
        <v/>
      </c>
      <c r="N84" s="2">
        <f t="shared" si="7"/>
        <v>100</v>
      </c>
    </row>
    <row r="85" spans="1:14" ht="15" customHeight="1" x14ac:dyDescent="0.35">
      <c r="A85" s="1">
        <v>29</v>
      </c>
      <c r="B85" s="44"/>
      <c r="C85" s="25">
        <v>29</v>
      </c>
      <c r="D85" s="26" t="str">
        <f>IF(B85&gt;0,(VLOOKUP($B85,[1]Engagement!$B$83:$G$183,3,FALSE))," ")</f>
        <v xml:space="preserve"> </v>
      </c>
      <c r="E85" s="26" t="str">
        <f>IF(B85&gt;0,(VLOOKUP($B85,[1]Engagement!$B$83:$G$183,4,FALSE))," ")</f>
        <v xml:space="preserve"> </v>
      </c>
      <c r="F85" s="26" t="str">
        <f>IF(B85&gt;0,(VLOOKUP($B85,[1]Engagement!$B$83:$G$183,5,FALSE))," ")</f>
        <v xml:space="preserve"> </v>
      </c>
      <c r="G85" s="45" t="str">
        <f>IF(B85&gt;0,(VLOOKUP($B85,[1]Engagement!$B$83:$G$183,6,FALSE))," ")</f>
        <v xml:space="preserve"> </v>
      </c>
      <c r="H85" s="46" t="str">
        <f>IF(B85&gt;0,(VLOOKUP($B85,[1]Engagement!$B$83:$H$183,7,FALSE))," ")</f>
        <v xml:space="preserve"> </v>
      </c>
      <c r="I85" s="3" t="str">
        <f>IF(COUNTIF($F$57:$F85,F85)&lt;2,$F85," ")</f>
        <v xml:space="preserve"> </v>
      </c>
      <c r="J85" s="3">
        <f t="shared" si="4"/>
        <v>29</v>
      </c>
      <c r="K85" s="3" t="str">
        <f>IF(COUNTIF($F$57:$F85,F85)&lt;3,$F85," ")</f>
        <v xml:space="preserve"> </v>
      </c>
      <c r="L85" s="2">
        <f t="shared" si="5"/>
        <v>29</v>
      </c>
      <c r="M85" s="2" t="str">
        <f t="shared" si="6"/>
        <v/>
      </c>
      <c r="N85" s="2">
        <f t="shared" si="7"/>
        <v>100</v>
      </c>
    </row>
    <row r="86" spans="1:14" ht="15" customHeight="1" x14ac:dyDescent="0.35">
      <c r="A86" s="1">
        <v>30</v>
      </c>
      <c r="B86" s="44"/>
      <c r="C86" s="25">
        <v>30</v>
      </c>
      <c r="D86" s="26" t="str">
        <f>IF(B86&gt;0,(VLOOKUP($B86,[1]Engagement!$B$83:$G$183,3,FALSE))," ")</f>
        <v xml:space="preserve"> </v>
      </c>
      <c r="E86" s="26" t="str">
        <f>IF(B86&gt;0,(VLOOKUP($B86,[1]Engagement!$B$83:$G$183,4,FALSE))," ")</f>
        <v xml:space="preserve"> </v>
      </c>
      <c r="F86" s="26" t="str">
        <f>IF(B86&gt;0,(VLOOKUP($B86,[1]Engagement!$B$83:$G$183,5,FALSE))," ")</f>
        <v xml:space="preserve"> </v>
      </c>
      <c r="G86" s="45" t="str">
        <f>IF(B86&gt;0,(VLOOKUP($B86,[1]Engagement!$B$83:$G$183,6,FALSE))," ")</f>
        <v xml:space="preserve"> </v>
      </c>
      <c r="H86" s="46" t="str">
        <f>IF(B86&gt;0,(VLOOKUP($B86,[1]Engagement!$B$83:$H$183,7,FALSE))," ")</f>
        <v xml:space="preserve"> </v>
      </c>
      <c r="I86" s="3" t="str">
        <f>IF(COUNTIF($F$57:$F86,F86)&lt;2,$F86," ")</f>
        <v xml:space="preserve"> </v>
      </c>
      <c r="J86" s="3">
        <f t="shared" si="4"/>
        <v>30</v>
      </c>
      <c r="K86" s="3" t="str">
        <f>IF(COUNTIF($F$57:$F86,F86)&lt;3,$F86," ")</f>
        <v xml:space="preserve"> </v>
      </c>
      <c r="L86" s="2">
        <f t="shared" si="5"/>
        <v>30</v>
      </c>
      <c r="M86" s="2" t="str">
        <f t="shared" si="6"/>
        <v/>
      </c>
      <c r="N86" s="2">
        <f t="shared" si="7"/>
        <v>100</v>
      </c>
    </row>
    <row r="87" spans="1:14" ht="15" customHeight="1" x14ac:dyDescent="0.35">
      <c r="A87" s="1">
        <v>31</v>
      </c>
      <c r="B87" s="44"/>
      <c r="C87" s="25">
        <v>31</v>
      </c>
      <c r="D87" s="26" t="str">
        <f>IF(B87&gt;0,(VLOOKUP($B87,[1]Engagement!$B$83:$G$183,3,FALSE))," ")</f>
        <v xml:space="preserve"> </v>
      </c>
      <c r="E87" s="26" t="str">
        <f>IF(B87&gt;0,(VLOOKUP($B87,[1]Engagement!$B$83:$G$183,4,FALSE))," ")</f>
        <v xml:space="preserve"> </v>
      </c>
      <c r="F87" s="26" t="str">
        <f>IF(B87&gt;0,(VLOOKUP($B87,[1]Engagement!$B$83:$G$183,5,FALSE))," ")</f>
        <v xml:space="preserve"> </v>
      </c>
      <c r="G87" s="45" t="str">
        <f>IF(B87&gt;0,(VLOOKUP($B87,[1]Engagement!$B$83:$G$183,6,FALSE))," ")</f>
        <v xml:space="preserve"> </v>
      </c>
      <c r="H87" s="46" t="str">
        <f>IF(B87&gt;0,(VLOOKUP($B87,[1]Engagement!$B$83:$H$183,7,FALSE))," ")</f>
        <v xml:space="preserve"> </v>
      </c>
      <c r="I87" s="3" t="str">
        <f>IF(COUNTIF($F$57:$F87,F87)&lt;2,$F87," ")</f>
        <v xml:space="preserve"> </v>
      </c>
      <c r="J87" s="3">
        <f t="shared" si="4"/>
        <v>31</v>
      </c>
      <c r="K87" s="3" t="str">
        <f>IF(COUNTIF($F$57:$F87,F87)&lt;3,$F87," ")</f>
        <v xml:space="preserve"> </v>
      </c>
      <c r="L87" s="2">
        <f t="shared" si="5"/>
        <v>31</v>
      </c>
      <c r="M87" s="2" t="str">
        <f t="shared" si="6"/>
        <v/>
      </c>
      <c r="N87" s="2">
        <f t="shared" si="7"/>
        <v>100</v>
      </c>
    </row>
    <row r="88" spans="1:14" ht="15" customHeight="1" x14ac:dyDescent="0.35">
      <c r="A88" s="1">
        <v>32</v>
      </c>
      <c r="B88" s="44"/>
      <c r="C88" s="25">
        <v>32</v>
      </c>
      <c r="D88" s="26" t="str">
        <f>IF(B88&gt;0,(VLOOKUP($B88,[1]Engagement!$B$83:$G$183,3,FALSE))," ")</f>
        <v xml:space="preserve"> </v>
      </c>
      <c r="E88" s="26" t="str">
        <f>IF(B88&gt;0,(VLOOKUP($B88,[1]Engagement!$B$83:$G$183,4,FALSE))," ")</f>
        <v xml:space="preserve"> </v>
      </c>
      <c r="F88" s="26" t="str">
        <f>IF(B88&gt;0,(VLOOKUP($B88,[1]Engagement!$B$83:$G$183,5,FALSE))," ")</f>
        <v xml:space="preserve"> </v>
      </c>
      <c r="G88" s="45" t="str">
        <f>IF(B88&gt;0,(VLOOKUP($B88,[1]Engagement!$B$83:$G$183,6,FALSE))," ")</f>
        <v xml:space="preserve"> </v>
      </c>
      <c r="H88" s="46" t="str">
        <f>IF(B88&gt;0,(VLOOKUP($B88,[1]Engagement!$B$83:$H$183,7,FALSE))," ")</f>
        <v xml:space="preserve"> </v>
      </c>
      <c r="I88" s="3" t="str">
        <f>IF(COUNTIF($F$57:$F88,F88)&lt;2,$F88," ")</f>
        <v xml:space="preserve"> </v>
      </c>
      <c r="J88" s="3">
        <f t="shared" si="4"/>
        <v>32</v>
      </c>
      <c r="K88" s="3" t="str">
        <f>IF(COUNTIF($F$57:$F88,F88)&lt;3,$F88," ")</f>
        <v xml:space="preserve"> </v>
      </c>
      <c r="L88" s="2">
        <f t="shared" si="5"/>
        <v>32</v>
      </c>
      <c r="M88" s="2" t="str">
        <f t="shared" si="6"/>
        <v/>
      </c>
      <c r="N88" s="2">
        <f t="shared" si="7"/>
        <v>100</v>
      </c>
    </row>
    <row r="89" spans="1:14" ht="15" customHeight="1" x14ac:dyDescent="0.35">
      <c r="A89" s="1">
        <v>33</v>
      </c>
      <c r="B89" s="44"/>
      <c r="C89" s="25">
        <v>33</v>
      </c>
      <c r="D89" s="26" t="str">
        <f>IF(B89&gt;0,(VLOOKUP($B89,[1]Engagement!$B$83:$G$183,3,FALSE))," ")</f>
        <v xml:space="preserve"> </v>
      </c>
      <c r="E89" s="26" t="str">
        <f>IF(B89&gt;0,(VLOOKUP($B89,[1]Engagement!$B$83:$G$183,4,FALSE))," ")</f>
        <v xml:space="preserve"> </v>
      </c>
      <c r="F89" s="26" t="str">
        <f>IF(B89&gt;0,(VLOOKUP($B89,[1]Engagement!$B$83:$G$183,5,FALSE))," ")</f>
        <v xml:space="preserve"> </v>
      </c>
      <c r="G89" s="45" t="str">
        <f>IF(B89&gt;0,(VLOOKUP($B89,[1]Engagement!$B$83:$G$183,6,FALSE))," ")</f>
        <v xml:space="preserve"> </v>
      </c>
      <c r="H89" s="46" t="str">
        <f>IF(B89&gt;0,(VLOOKUP($B89,[1]Engagement!$B$83:$H$183,7,FALSE))," ")</f>
        <v xml:space="preserve"> </v>
      </c>
      <c r="I89" s="3" t="str">
        <f>IF(COUNTIF($F$57:$F89,F89)&lt;2,$F89," ")</f>
        <v xml:space="preserve"> </v>
      </c>
      <c r="J89" s="3">
        <f t="shared" si="4"/>
        <v>33</v>
      </c>
      <c r="K89" s="3" t="str">
        <f>IF(COUNTIF($F$57:$F89,F89)&lt;3,$F89," ")</f>
        <v xml:space="preserve"> </v>
      </c>
      <c r="L89" s="2">
        <f t="shared" si="5"/>
        <v>33</v>
      </c>
      <c r="M89" s="2" t="str">
        <f t="shared" si="6"/>
        <v/>
      </c>
      <c r="N89" s="2">
        <f t="shared" si="7"/>
        <v>100</v>
      </c>
    </row>
    <row r="90" spans="1:14" ht="15" customHeight="1" x14ac:dyDescent="0.35">
      <c r="A90" s="1">
        <v>34</v>
      </c>
      <c r="B90" s="44"/>
      <c r="C90" s="25">
        <v>34</v>
      </c>
      <c r="D90" s="26" t="str">
        <f>IF(B90&gt;0,(VLOOKUP($B90,[1]Engagement!$B$83:$G$183,3,FALSE))," ")</f>
        <v xml:space="preserve"> </v>
      </c>
      <c r="E90" s="26" t="str">
        <f>IF(B90&gt;0,(VLOOKUP($B90,[1]Engagement!$B$83:$G$183,4,FALSE))," ")</f>
        <v xml:space="preserve"> </v>
      </c>
      <c r="F90" s="26" t="str">
        <f>IF(B90&gt;0,(VLOOKUP($B90,[1]Engagement!$B$83:$G$183,5,FALSE))," ")</f>
        <v xml:space="preserve"> </v>
      </c>
      <c r="G90" s="45" t="str">
        <f>IF(B90&gt;0,(VLOOKUP($B90,[1]Engagement!$B$83:$G$183,6,FALSE))," ")</f>
        <v xml:space="preserve"> </v>
      </c>
      <c r="H90" s="46" t="str">
        <f>IF(B90&gt;0,(VLOOKUP($B90,[1]Engagement!$B$83:$H$183,7,FALSE))," ")</f>
        <v xml:space="preserve"> </v>
      </c>
      <c r="I90" s="3" t="str">
        <f>IF(COUNTIF($F$57:$F90,F90)&lt;2,$F90," ")</f>
        <v xml:space="preserve"> </v>
      </c>
      <c r="J90" s="3">
        <f t="shared" si="4"/>
        <v>34</v>
      </c>
      <c r="K90" s="3" t="str">
        <f>IF(COUNTIF($F$57:$F90,F90)&lt;3,$F90," ")</f>
        <v xml:space="preserve"> </v>
      </c>
      <c r="L90" s="2">
        <f t="shared" si="5"/>
        <v>34</v>
      </c>
      <c r="M90" s="2" t="str">
        <f t="shared" si="6"/>
        <v/>
      </c>
      <c r="N90" s="2">
        <f t="shared" si="7"/>
        <v>100</v>
      </c>
    </row>
    <row r="91" spans="1:14" ht="15" customHeight="1" x14ac:dyDescent="0.35">
      <c r="A91" s="1">
        <v>35</v>
      </c>
      <c r="B91" s="44"/>
      <c r="C91" s="25">
        <v>35</v>
      </c>
      <c r="D91" s="26" t="str">
        <f>IF(B91&gt;0,(VLOOKUP($B91,[1]Engagement!$B$83:$G$183,3,FALSE))," ")</f>
        <v xml:space="preserve"> </v>
      </c>
      <c r="E91" s="26" t="str">
        <f>IF(B91&gt;0,(VLOOKUP($B91,[1]Engagement!$B$83:$G$183,4,FALSE))," ")</f>
        <v xml:space="preserve"> </v>
      </c>
      <c r="F91" s="26" t="str">
        <f>IF(B91&gt;0,(VLOOKUP($B91,[1]Engagement!$B$83:$G$183,5,FALSE))," ")</f>
        <v xml:space="preserve"> </v>
      </c>
      <c r="G91" s="45" t="str">
        <f>IF(B91&gt;0,(VLOOKUP($B91,[1]Engagement!$B$83:$G$183,6,FALSE))," ")</f>
        <v xml:space="preserve"> </v>
      </c>
      <c r="H91" s="46" t="str">
        <f>IF(B91&gt;0,(VLOOKUP($B91,[1]Engagement!$B$83:$H$183,7,FALSE))," ")</f>
        <v xml:space="preserve"> </v>
      </c>
      <c r="I91" s="3" t="str">
        <f>IF(COUNTIF($F$57:$F91,F91)&lt;2,$F91," ")</f>
        <v xml:space="preserve"> </v>
      </c>
      <c r="J91" s="3">
        <f t="shared" si="4"/>
        <v>35</v>
      </c>
      <c r="K91" s="3" t="str">
        <f>IF(COUNTIF($F$57:$F91,F91)&lt;3,$F91," ")</f>
        <v xml:space="preserve"> </v>
      </c>
      <c r="L91" s="2">
        <f t="shared" si="5"/>
        <v>35</v>
      </c>
      <c r="M91" s="2" t="str">
        <f t="shared" si="6"/>
        <v/>
      </c>
      <c r="N91" s="2">
        <f t="shared" si="7"/>
        <v>100</v>
      </c>
    </row>
    <row r="92" spans="1:14" ht="15" customHeight="1" x14ac:dyDescent="0.35">
      <c r="A92" s="1">
        <v>36</v>
      </c>
      <c r="B92" s="44"/>
      <c r="C92" s="25">
        <v>36</v>
      </c>
      <c r="D92" s="26" t="str">
        <f>IF(B92&gt;0,(VLOOKUP($B92,[1]Engagement!$B$83:$G$183,3,FALSE))," ")</f>
        <v xml:space="preserve"> </v>
      </c>
      <c r="E92" s="26" t="str">
        <f>IF(B92&gt;0,(VLOOKUP($B92,[1]Engagement!$B$83:$G$183,4,FALSE))," ")</f>
        <v xml:space="preserve"> </v>
      </c>
      <c r="F92" s="26" t="str">
        <f>IF(B92&gt;0,(VLOOKUP($B92,[1]Engagement!$B$83:$G$183,5,FALSE))," ")</f>
        <v xml:space="preserve"> </v>
      </c>
      <c r="G92" s="45" t="str">
        <f>IF(B92&gt;0,(VLOOKUP($B92,[1]Engagement!$B$83:$G$183,6,FALSE))," ")</f>
        <v xml:space="preserve"> </v>
      </c>
      <c r="H92" s="46" t="str">
        <f>IF(B92&gt;0,(VLOOKUP($B92,[1]Engagement!$B$83:$H$183,7,FALSE))," ")</f>
        <v xml:space="preserve"> </v>
      </c>
      <c r="I92" s="3" t="str">
        <f>IF(COUNTIF($F$57:$F92,F92)&lt;2,$F92," ")</f>
        <v xml:space="preserve"> </v>
      </c>
      <c r="J92" s="3">
        <f t="shared" si="4"/>
        <v>36</v>
      </c>
      <c r="K92" s="3" t="str">
        <f>IF(COUNTIF($F$57:$F92,F92)&lt;3,$F92," ")</f>
        <v xml:space="preserve"> </v>
      </c>
      <c r="L92" s="2">
        <f t="shared" si="5"/>
        <v>36</v>
      </c>
      <c r="M92" s="2" t="str">
        <f t="shared" si="6"/>
        <v/>
      </c>
      <c r="N92" s="2">
        <f t="shared" si="7"/>
        <v>100</v>
      </c>
    </row>
    <row r="93" spans="1:14" ht="15" customHeight="1" x14ac:dyDescent="0.35">
      <c r="A93" s="1">
        <v>37</v>
      </c>
      <c r="B93" s="44"/>
      <c r="C93" s="25">
        <v>37</v>
      </c>
      <c r="D93" s="26" t="str">
        <f>IF(B93&gt;0,(VLOOKUP($B93,[1]Engagement!$B$83:$G$183,3,FALSE))," ")</f>
        <v xml:space="preserve"> </v>
      </c>
      <c r="E93" s="26" t="str">
        <f>IF(B93&gt;0,(VLOOKUP($B93,[1]Engagement!$B$83:$G$183,4,FALSE))," ")</f>
        <v xml:space="preserve"> </v>
      </c>
      <c r="F93" s="26" t="str">
        <f>IF(B93&gt;0,(VLOOKUP($B93,[1]Engagement!$B$83:$G$183,5,FALSE))," ")</f>
        <v xml:space="preserve"> </v>
      </c>
      <c r="G93" s="45" t="str">
        <f>IF(B93&gt;0,(VLOOKUP($B93,[1]Engagement!$B$83:$G$183,6,FALSE))," ")</f>
        <v xml:space="preserve"> </v>
      </c>
      <c r="H93" s="46" t="str">
        <f>IF(B93&gt;0,(VLOOKUP($B93,[1]Engagement!$B$83:$H$183,7,FALSE))," ")</f>
        <v xml:space="preserve"> </v>
      </c>
      <c r="I93" s="3" t="str">
        <f>IF(COUNTIF($F$57:$F93,F93)&lt;2,$F93," ")</f>
        <v xml:space="preserve"> </v>
      </c>
      <c r="J93" s="3">
        <f t="shared" si="4"/>
        <v>37</v>
      </c>
      <c r="K93" s="3" t="str">
        <f>IF(COUNTIF($F$57:$F93,F93)&lt;3,$F93," ")</f>
        <v xml:space="preserve"> </v>
      </c>
      <c r="L93" s="2">
        <f t="shared" si="5"/>
        <v>37</v>
      </c>
      <c r="M93" s="2" t="str">
        <f t="shared" si="6"/>
        <v/>
      </c>
      <c r="N93" s="2">
        <f t="shared" si="7"/>
        <v>100</v>
      </c>
    </row>
    <row r="94" spans="1:14" ht="15" customHeight="1" x14ac:dyDescent="0.35">
      <c r="A94" s="1">
        <v>38</v>
      </c>
      <c r="B94" s="44"/>
      <c r="C94" s="25">
        <v>38</v>
      </c>
      <c r="D94" s="26" t="str">
        <f>IF(B94&gt;0,(VLOOKUP($B94,[1]Engagement!$B$83:$G$183,3,FALSE))," ")</f>
        <v xml:space="preserve"> </v>
      </c>
      <c r="E94" s="26" t="str">
        <f>IF(B94&gt;0,(VLOOKUP($B94,[1]Engagement!$B$83:$G$183,4,FALSE))," ")</f>
        <v xml:space="preserve"> </v>
      </c>
      <c r="F94" s="26" t="str">
        <f>IF(B94&gt;0,(VLOOKUP($B94,[1]Engagement!$B$83:$G$183,5,FALSE))," ")</f>
        <v xml:space="preserve"> </v>
      </c>
      <c r="G94" s="45" t="str">
        <f>IF(B94&gt;0,(VLOOKUP($B94,[1]Engagement!$B$83:$G$183,6,FALSE))," ")</f>
        <v xml:space="preserve"> </v>
      </c>
      <c r="H94" s="46" t="str">
        <f>IF(B94&gt;0,(VLOOKUP($B94,[1]Engagement!$B$83:$H$183,7,FALSE))," ")</f>
        <v xml:space="preserve"> </v>
      </c>
      <c r="I94" s="3" t="str">
        <f>IF(COUNTIF($F$57:$F94,F94)&lt;2,$F94," ")</f>
        <v xml:space="preserve"> </v>
      </c>
      <c r="J94" s="3">
        <f t="shared" si="4"/>
        <v>38</v>
      </c>
      <c r="K94" s="3" t="str">
        <f>IF(COUNTIF($F$57:$F94,F94)&lt;3,$F94," ")</f>
        <v xml:space="preserve"> </v>
      </c>
      <c r="L94" s="2">
        <f t="shared" si="5"/>
        <v>38</v>
      </c>
      <c r="M94" s="2" t="str">
        <f t="shared" si="6"/>
        <v/>
      </c>
      <c r="N94" s="2">
        <f t="shared" si="7"/>
        <v>100</v>
      </c>
    </row>
    <row r="95" spans="1:14" ht="15" customHeight="1" x14ac:dyDescent="0.35">
      <c r="A95" s="1">
        <v>39</v>
      </c>
      <c r="B95" s="44"/>
      <c r="C95" s="25">
        <v>39</v>
      </c>
      <c r="D95" s="26" t="str">
        <f>IF(B95&gt;0,(VLOOKUP($B95,[1]Engagement!$B$83:$G$183,3,FALSE))," ")</f>
        <v xml:space="preserve"> </v>
      </c>
      <c r="E95" s="26" t="str">
        <f>IF(B95&gt;0,(VLOOKUP($B95,[1]Engagement!$B$83:$G$183,4,FALSE))," ")</f>
        <v xml:space="preserve"> </v>
      </c>
      <c r="F95" s="26" t="str">
        <f>IF(B95&gt;0,(VLOOKUP($B95,[1]Engagement!$B$83:$G$183,5,FALSE))," ")</f>
        <v xml:space="preserve"> </v>
      </c>
      <c r="G95" s="45" t="str">
        <f>IF(B95&gt;0,(VLOOKUP($B95,[1]Engagement!$B$83:$G$183,6,FALSE))," ")</f>
        <v xml:space="preserve"> </v>
      </c>
      <c r="H95" s="46" t="str">
        <f>IF(B95&gt;0,(VLOOKUP($B95,[1]Engagement!$B$83:$H$183,7,FALSE))," ")</f>
        <v xml:space="preserve"> </v>
      </c>
      <c r="I95" s="3" t="str">
        <f>IF(COUNTIF($F$57:$F95,F95)&lt;2,$F95," ")</f>
        <v xml:space="preserve"> </v>
      </c>
      <c r="J95" s="3">
        <f t="shared" si="4"/>
        <v>39</v>
      </c>
      <c r="K95" s="3" t="str">
        <f>IF(COUNTIF($F$57:$F95,F95)&lt;3,$F95," ")</f>
        <v xml:space="preserve"> </v>
      </c>
      <c r="L95" s="2">
        <f t="shared" si="5"/>
        <v>39</v>
      </c>
      <c r="M95" s="2" t="str">
        <f t="shared" si="6"/>
        <v/>
      </c>
      <c r="N95" s="2">
        <f t="shared" si="7"/>
        <v>100</v>
      </c>
    </row>
    <row r="96" spans="1:14" ht="15" customHeight="1" x14ac:dyDescent="0.35">
      <c r="A96" s="1">
        <v>40</v>
      </c>
      <c r="B96" s="47"/>
      <c r="C96" s="48">
        <v>40</v>
      </c>
      <c r="D96" s="26" t="str">
        <f>IF(B96&gt;0,(VLOOKUP($B96,[1]Engagement!$B$83:$G$183,3,FALSE))," ")</f>
        <v xml:space="preserve"> </v>
      </c>
      <c r="E96" s="26" t="str">
        <f>IF(B96&gt;0,(VLOOKUP($B96,[1]Engagement!$B$83:$G$183,4,FALSE))," ")</f>
        <v xml:space="preserve"> </v>
      </c>
      <c r="F96" s="26" t="str">
        <f>IF(B96&gt;0,(VLOOKUP($B96,[1]Engagement!$B$83:$G$183,5,FALSE))," ")</f>
        <v xml:space="preserve"> </v>
      </c>
      <c r="G96" s="45" t="str">
        <f>IF(B96&gt;0,(VLOOKUP($B96,[1]Engagement!$B$83:$G$183,6,FALSE))," ")</f>
        <v xml:space="preserve"> </v>
      </c>
      <c r="H96" s="46" t="str">
        <f>IF(B96&gt;0,(VLOOKUP($B96,[1]Engagement!$B$83:$H$183,7,FALSE))," ")</f>
        <v xml:space="preserve"> </v>
      </c>
      <c r="I96" s="3" t="str">
        <f>IF(COUNTIF($F$57:$F96,F96)&lt;2,$F96," ")</f>
        <v xml:space="preserve"> </v>
      </c>
      <c r="J96" s="3">
        <f t="shared" si="4"/>
        <v>40</v>
      </c>
      <c r="K96" s="3" t="str">
        <f>IF(COUNTIF($F$57:$F96,F96)&lt;3,$F96," ")</f>
        <v xml:space="preserve"> </v>
      </c>
      <c r="L96" s="2">
        <f t="shared" si="5"/>
        <v>40</v>
      </c>
      <c r="M96" s="2" t="str">
        <f t="shared" si="6"/>
        <v/>
      </c>
      <c r="N96" s="2">
        <f t="shared" si="7"/>
        <v>100</v>
      </c>
    </row>
    <row r="97" spans="1:14" ht="15" customHeight="1" x14ac:dyDescent="0.35">
      <c r="A97" s="1">
        <v>41</v>
      </c>
      <c r="B97" s="44"/>
      <c r="C97" s="25">
        <v>41</v>
      </c>
      <c r="D97" s="26" t="str">
        <f>IF(B97&gt;0,(VLOOKUP($B97,[1]Engagement!$B$83:$G$183,3,FALSE))," ")</f>
        <v xml:space="preserve"> </v>
      </c>
      <c r="E97" s="26" t="str">
        <f>IF(B97&gt;0,(VLOOKUP($B97,[1]Engagement!$B$83:$G$183,4,FALSE))," ")</f>
        <v xml:space="preserve"> </v>
      </c>
      <c r="F97" s="26" t="str">
        <f>IF(B97&gt;0,(VLOOKUP($B97,[1]Engagement!$B$83:$G$183,5,FALSE))," ")</f>
        <v xml:space="preserve"> </v>
      </c>
      <c r="G97" s="45" t="str">
        <f>IF(B97&gt;0,(VLOOKUP($B97,[1]Engagement!$B$83:$G$183,6,FALSE))," ")</f>
        <v xml:space="preserve"> </v>
      </c>
      <c r="H97" s="46" t="str">
        <f>IF(B97&gt;0,(VLOOKUP($B97,[1]Engagement!$B$83:$H$183,7,FALSE))," ")</f>
        <v xml:space="preserve"> </v>
      </c>
      <c r="I97" s="3" t="str">
        <f>IF(COUNTIF($F$57:$F97,F97)&lt;2,$F97," ")</f>
        <v xml:space="preserve"> </v>
      </c>
      <c r="J97" s="3">
        <f t="shared" si="4"/>
        <v>41</v>
      </c>
      <c r="K97" s="3" t="str">
        <f>IF(COUNTIF($F$57:$F97,F97)&lt;3,$F97," ")</f>
        <v xml:space="preserve"> </v>
      </c>
      <c r="L97" s="2">
        <f t="shared" si="5"/>
        <v>41</v>
      </c>
      <c r="M97" s="2" t="str">
        <f t="shared" si="6"/>
        <v/>
      </c>
      <c r="N97" s="2">
        <f t="shared" si="7"/>
        <v>100</v>
      </c>
    </row>
    <row r="98" spans="1:14" ht="15" customHeight="1" x14ac:dyDescent="0.35">
      <c r="A98" s="1">
        <v>42</v>
      </c>
      <c r="B98" s="47"/>
      <c r="C98" s="48">
        <v>42</v>
      </c>
      <c r="D98" s="26" t="str">
        <f>IF(B98&gt;0,(VLOOKUP($B98,[1]Engagement!$B$83:$G$183,3,FALSE))," ")</f>
        <v xml:space="preserve"> </v>
      </c>
      <c r="E98" s="26" t="str">
        <f>IF(B98&gt;0,(VLOOKUP($B98,[1]Engagement!$B$83:$G$183,4,FALSE))," ")</f>
        <v xml:space="preserve"> </v>
      </c>
      <c r="F98" s="26" t="str">
        <f>IF(B98&gt;0,(VLOOKUP($B98,[1]Engagement!$B$83:$G$183,5,FALSE))," ")</f>
        <v xml:space="preserve"> </v>
      </c>
      <c r="G98" s="45" t="str">
        <f>IF(B98&gt;0,(VLOOKUP($B98,[1]Engagement!$B$83:$G$183,6,FALSE))," ")</f>
        <v xml:space="preserve"> </v>
      </c>
      <c r="H98" s="46" t="str">
        <f>IF(B98&gt;0,(VLOOKUP($B98,[1]Engagement!$B$83:$H$183,7,FALSE))," ")</f>
        <v xml:space="preserve"> </v>
      </c>
      <c r="I98" s="3" t="str">
        <f>IF(COUNTIF($F$57:$F98,F98)&lt;2,$F98," ")</f>
        <v xml:space="preserve"> </v>
      </c>
      <c r="J98" s="3">
        <f t="shared" si="4"/>
        <v>42</v>
      </c>
      <c r="K98" s="3" t="str">
        <f>IF(COUNTIF($F$57:$F98,F98)&lt;3,$F98," ")</f>
        <v xml:space="preserve"> </v>
      </c>
      <c r="L98" s="2">
        <f t="shared" si="5"/>
        <v>42</v>
      </c>
      <c r="M98" s="2" t="str">
        <f t="shared" si="6"/>
        <v/>
      </c>
      <c r="N98" s="2">
        <f t="shared" si="7"/>
        <v>100</v>
      </c>
    </row>
    <row r="99" spans="1:14" ht="15" customHeight="1" x14ac:dyDescent="0.35">
      <c r="A99" s="1">
        <v>43</v>
      </c>
      <c r="B99" s="44"/>
      <c r="C99" s="25">
        <v>43</v>
      </c>
      <c r="D99" s="26" t="str">
        <f>IF(B99&gt;0,(VLOOKUP($B99,[1]Engagement!$B$83:$G$183,3,FALSE))," ")</f>
        <v xml:space="preserve"> </v>
      </c>
      <c r="E99" s="26" t="str">
        <f>IF(B99&gt;0,(VLOOKUP($B99,[1]Engagement!$B$83:$G$183,4,FALSE))," ")</f>
        <v xml:space="preserve"> </v>
      </c>
      <c r="F99" s="26" t="str">
        <f>IF(B99&gt;0,(VLOOKUP($B99,[1]Engagement!$B$83:$G$183,5,FALSE))," ")</f>
        <v xml:space="preserve"> </v>
      </c>
      <c r="G99" s="45" t="str">
        <f>IF(B99&gt;0,(VLOOKUP($B99,[1]Engagement!$B$83:$G$183,6,FALSE))," ")</f>
        <v xml:space="preserve"> </v>
      </c>
      <c r="H99" s="46" t="str">
        <f>IF(B99&gt;0,(VLOOKUP($B99,[1]Engagement!$B$83:$H$183,7,FALSE))," ")</f>
        <v xml:space="preserve"> </v>
      </c>
      <c r="I99" s="3" t="str">
        <f>IF(COUNTIF($F$57:$F99,F99)&lt;2,$F99," ")</f>
        <v xml:space="preserve"> </v>
      </c>
      <c r="J99" s="3">
        <f t="shared" si="4"/>
        <v>43</v>
      </c>
      <c r="K99" s="3" t="str">
        <f>IF(COUNTIF($F$57:$F99,F99)&lt;3,$F99," ")</f>
        <v xml:space="preserve"> </v>
      </c>
      <c r="L99" s="2">
        <f t="shared" si="5"/>
        <v>43</v>
      </c>
      <c r="M99" s="2" t="str">
        <f t="shared" si="6"/>
        <v/>
      </c>
      <c r="N99" s="2">
        <f t="shared" si="7"/>
        <v>100</v>
      </c>
    </row>
    <row r="100" spans="1:14" ht="15" customHeight="1" x14ac:dyDescent="0.35">
      <c r="A100" s="1">
        <v>44</v>
      </c>
      <c r="B100" s="47"/>
      <c r="C100" s="48">
        <v>44</v>
      </c>
      <c r="D100" s="26" t="str">
        <f>IF(B100&gt;0,(VLOOKUP($B100,[1]Engagement!$B$83:$G$183,3,FALSE))," ")</f>
        <v xml:space="preserve"> </v>
      </c>
      <c r="E100" s="26" t="str">
        <f>IF(B100&gt;0,(VLOOKUP($B100,[1]Engagement!$B$83:$G$183,4,FALSE))," ")</f>
        <v xml:space="preserve"> </v>
      </c>
      <c r="F100" s="26" t="str">
        <f>IF(B100&gt;0,(VLOOKUP($B100,[1]Engagement!$B$83:$G$183,5,FALSE))," ")</f>
        <v xml:space="preserve"> </v>
      </c>
      <c r="G100" s="45" t="str">
        <f>IF(B100&gt;0,(VLOOKUP($B100,[1]Engagement!$B$83:$G$183,6,FALSE))," ")</f>
        <v xml:space="preserve"> </v>
      </c>
      <c r="H100" s="46" t="str">
        <f>IF(B100&gt;0,(VLOOKUP($B100,[1]Engagement!$B$83:$H$183,7,FALSE))," ")</f>
        <v xml:space="preserve"> </v>
      </c>
      <c r="I100" s="3" t="str">
        <f>IF(COUNTIF($F$57:$F100,F100)&lt;2,$F100," ")</f>
        <v xml:space="preserve"> </v>
      </c>
      <c r="J100" s="3">
        <f t="shared" si="4"/>
        <v>44</v>
      </c>
      <c r="K100" s="3" t="str">
        <f>IF(COUNTIF($F$57:$F100,F100)&lt;3,$F100," ")</f>
        <v xml:space="preserve"> </v>
      </c>
      <c r="L100" s="2">
        <f t="shared" si="5"/>
        <v>44</v>
      </c>
      <c r="M100" s="2" t="str">
        <f t="shared" si="6"/>
        <v/>
      </c>
      <c r="N100" s="2">
        <f t="shared" si="7"/>
        <v>100</v>
      </c>
    </row>
    <row r="101" spans="1:14" ht="15" customHeight="1" x14ac:dyDescent="0.35">
      <c r="A101" s="1">
        <v>45</v>
      </c>
      <c r="B101" s="44"/>
      <c r="C101" s="25">
        <v>45</v>
      </c>
      <c r="D101" s="26" t="str">
        <f>IF(B101&gt;0,(VLOOKUP($B101,[1]Engagement!$B$83:$G$183,3,FALSE))," ")</f>
        <v xml:space="preserve"> </v>
      </c>
      <c r="E101" s="26" t="str">
        <f>IF(B101&gt;0,(VLOOKUP($B101,[1]Engagement!$B$83:$G$183,4,FALSE))," ")</f>
        <v xml:space="preserve"> </v>
      </c>
      <c r="F101" s="26" t="str">
        <f>IF(B101&gt;0,(VLOOKUP($B101,[1]Engagement!$B$83:$G$183,5,FALSE))," ")</f>
        <v xml:space="preserve"> </v>
      </c>
      <c r="G101" s="45" t="str">
        <f>IF(B101&gt;0,(VLOOKUP($B101,[1]Engagement!$B$83:$G$183,6,FALSE))," ")</f>
        <v xml:space="preserve"> </v>
      </c>
      <c r="H101" s="46" t="str">
        <f>IF(B101&gt;0,(VLOOKUP($B101,[1]Engagement!$B$83:$H$183,7,FALSE))," ")</f>
        <v xml:space="preserve"> </v>
      </c>
      <c r="I101" s="3" t="str">
        <f>IF(COUNTIF($F$57:$F101,F101)&lt;2,$F101," ")</f>
        <v xml:space="preserve"> </v>
      </c>
      <c r="J101" s="3">
        <f t="shared" si="4"/>
        <v>45</v>
      </c>
      <c r="K101" s="3" t="str">
        <f>IF(COUNTIF($F$57:$F101,F101)&lt;3,$F101," ")</f>
        <v xml:space="preserve"> </v>
      </c>
      <c r="L101" s="2">
        <f t="shared" si="5"/>
        <v>45</v>
      </c>
      <c r="M101" s="2" t="str">
        <f t="shared" si="6"/>
        <v/>
      </c>
      <c r="N101" s="2">
        <f t="shared" si="7"/>
        <v>100</v>
      </c>
    </row>
    <row r="102" spans="1:14" ht="15" customHeight="1" x14ac:dyDescent="0.35">
      <c r="A102" s="1">
        <v>46</v>
      </c>
      <c r="B102" s="47"/>
      <c r="C102" s="48">
        <v>46</v>
      </c>
      <c r="D102" s="26" t="str">
        <f>IF(B102&gt;0,(VLOOKUP($B102,[1]Engagement!$B$83:$G$183,3,FALSE))," ")</f>
        <v xml:space="preserve"> </v>
      </c>
      <c r="E102" s="26" t="str">
        <f>IF(B102&gt;0,(VLOOKUP($B102,[1]Engagement!$B$83:$G$183,4,FALSE))," ")</f>
        <v xml:space="preserve"> </v>
      </c>
      <c r="F102" s="26" t="str">
        <f>IF(B102&gt;0,(VLOOKUP($B102,[1]Engagement!$B$83:$G$183,5,FALSE))," ")</f>
        <v xml:space="preserve"> </v>
      </c>
      <c r="G102" s="45" t="str">
        <f>IF(B102&gt;0,(VLOOKUP($B102,[1]Engagement!$B$83:$G$183,6,FALSE))," ")</f>
        <v xml:space="preserve"> </v>
      </c>
      <c r="H102" s="46" t="str">
        <f>IF(B102&gt;0,(VLOOKUP($B102,[1]Engagement!$B$83:$H$183,7,FALSE))," ")</f>
        <v xml:space="preserve"> </v>
      </c>
      <c r="I102" s="3" t="str">
        <f>IF(COUNTIF($F$57:$F102,F102)&lt;2,$F102," ")</f>
        <v xml:space="preserve"> </v>
      </c>
      <c r="J102" s="3">
        <f t="shared" si="4"/>
        <v>46</v>
      </c>
      <c r="K102" s="3" t="str">
        <f>IF(COUNTIF($F$57:$F102,F102)&lt;3,$F102," ")</f>
        <v xml:space="preserve"> </v>
      </c>
      <c r="L102" s="2">
        <f t="shared" si="5"/>
        <v>46</v>
      </c>
      <c r="M102" s="2" t="str">
        <f t="shared" si="6"/>
        <v/>
      </c>
      <c r="N102" s="2">
        <f t="shared" si="7"/>
        <v>100</v>
      </c>
    </row>
    <row r="103" spans="1:14" ht="15" customHeight="1" x14ac:dyDescent="0.35">
      <c r="A103" s="1">
        <v>47</v>
      </c>
      <c r="B103" s="44"/>
      <c r="C103" s="25">
        <v>47</v>
      </c>
      <c r="D103" s="26" t="str">
        <f>IF(B103&gt;0,(VLOOKUP($B103,[1]Engagement!$B$83:$G$183,3,FALSE))," ")</f>
        <v xml:space="preserve"> </v>
      </c>
      <c r="E103" s="26" t="str">
        <f>IF(B103&gt;0,(VLOOKUP($B103,[1]Engagement!$B$83:$G$183,4,FALSE))," ")</f>
        <v xml:space="preserve"> </v>
      </c>
      <c r="F103" s="26" t="str">
        <f>IF(B103&gt;0,(VLOOKUP($B103,[1]Engagement!$B$83:$G$183,5,FALSE))," ")</f>
        <v xml:space="preserve"> </v>
      </c>
      <c r="G103" s="45" t="str">
        <f>IF(B103&gt;0,(VLOOKUP($B103,[1]Engagement!$B$83:$G$183,6,FALSE))," ")</f>
        <v xml:space="preserve"> </v>
      </c>
      <c r="H103" s="46" t="str">
        <f>IF(B103&gt;0,(VLOOKUP($B103,[1]Engagement!$B$83:$H$183,7,FALSE))," ")</f>
        <v xml:space="preserve"> </v>
      </c>
      <c r="I103" s="3" t="str">
        <f>IF(COUNTIF($F$57:$F103,F103)&lt;2,$F103," ")</f>
        <v xml:space="preserve"> </v>
      </c>
      <c r="J103" s="3">
        <f t="shared" si="4"/>
        <v>47</v>
      </c>
      <c r="K103" s="3" t="str">
        <f>IF(COUNTIF($F$57:$F103,F103)&lt;3,$F103," ")</f>
        <v xml:space="preserve"> </v>
      </c>
      <c r="L103" s="2">
        <f t="shared" si="5"/>
        <v>47</v>
      </c>
      <c r="M103" s="2" t="str">
        <f t="shared" si="6"/>
        <v/>
      </c>
      <c r="N103" s="2">
        <f t="shared" si="7"/>
        <v>100</v>
      </c>
    </row>
    <row r="104" spans="1:14" ht="15" customHeight="1" x14ac:dyDescent="0.35">
      <c r="A104" s="1">
        <v>48</v>
      </c>
      <c r="B104" s="47"/>
      <c r="C104" s="48">
        <v>48</v>
      </c>
      <c r="D104" s="26" t="str">
        <f>IF(B104&gt;0,(VLOOKUP($B104,[1]Engagement!$B$83:$G$183,3,FALSE))," ")</f>
        <v xml:space="preserve"> </v>
      </c>
      <c r="E104" s="26" t="str">
        <f>IF(B104&gt;0,(VLOOKUP($B104,[1]Engagement!$B$83:$G$183,4,FALSE))," ")</f>
        <v xml:space="preserve"> </v>
      </c>
      <c r="F104" s="26" t="str">
        <f>IF(B104&gt;0,(VLOOKUP($B104,[1]Engagement!$B$83:$G$183,5,FALSE))," ")</f>
        <v xml:space="preserve"> </v>
      </c>
      <c r="G104" s="45" t="str">
        <f>IF(B104&gt;0,(VLOOKUP($B104,[1]Engagement!$B$83:$G$183,6,FALSE))," ")</f>
        <v xml:space="preserve"> </v>
      </c>
      <c r="H104" s="46" t="str">
        <f>IF(B104&gt;0,(VLOOKUP($B104,[1]Engagement!$B$83:$H$183,7,FALSE))," ")</f>
        <v xml:space="preserve"> </v>
      </c>
      <c r="I104" s="3" t="str">
        <f>IF(COUNTIF($F$57:$F104,F104)&lt;2,$F104," ")</f>
        <v xml:space="preserve"> </v>
      </c>
      <c r="J104" s="3">
        <f t="shared" si="4"/>
        <v>48</v>
      </c>
      <c r="K104" s="3" t="str">
        <f>IF(COUNTIF($F$57:$F104,F104)&lt;3,$F104," ")</f>
        <v xml:space="preserve"> </v>
      </c>
      <c r="L104" s="2">
        <f t="shared" si="5"/>
        <v>48</v>
      </c>
      <c r="M104" s="2" t="str">
        <f t="shared" si="6"/>
        <v/>
      </c>
      <c r="N104" s="2">
        <f t="shared" si="7"/>
        <v>100</v>
      </c>
    </row>
    <row r="105" spans="1:14" ht="15" customHeight="1" x14ac:dyDescent="0.35">
      <c r="A105" s="1">
        <v>49</v>
      </c>
      <c r="B105" s="44"/>
      <c r="C105" s="25">
        <v>49</v>
      </c>
      <c r="D105" s="26" t="str">
        <f>IF(B105&gt;0,(VLOOKUP($B105,[1]Engagement!$B$83:$G$183,3,FALSE))," ")</f>
        <v xml:space="preserve"> </v>
      </c>
      <c r="E105" s="26" t="str">
        <f>IF(B105&gt;0,(VLOOKUP($B105,[1]Engagement!$B$83:$G$183,4,FALSE))," ")</f>
        <v xml:space="preserve"> </v>
      </c>
      <c r="F105" s="26" t="str">
        <f>IF(B105&gt;0,(VLOOKUP($B105,[1]Engagement!$B$83:$G$183,5,FALSE))," ")</f>
        <v xml:space="preserve"> </v>
      </c>
      <c r="G105" s="45" t="str">
        <f>IF(B105&gt;0,(VLOOKUP($B105,[1]Engagement!$B$83:$G$183,6,FALSE))," ")</f>
        <v xml:space="preserve"> </v>
      </c>
      <c r="H105" s="46" t="str">
        <f>IF(B105&gt;0,(VLOOKUP($B105,[1]Engagement!$B$83:$H$183,7,FALSE))," ")</f>
        <v xml:space="preserve"> </v>
      </c>
      <c r="I105" s="3" t="str">
        <f>IF(COUNTIF($F$57:$F105,F105)&lt;2,$F105," ")</f>
        <v xml:space="preserve"> </v>
      </c>
      <c r="J105" s="3">
        <f t="shared" si="4"/>
        <v>49</v>
      </c>
      <c r="K105" s="3" t="str">
        <f>IF(COUNTIF($F$57:$F105,F105)&lt;3,$F105," ")</f>
        <v xml:space="preserve"> </v>
      </c>
      <c r="L105" s="2">
        <f t="shared" si="5"/>
        <v>49</v>
      </c>
      <c r="M105" s="2" t="str">
        <f t="shared" si="6"/>
        <v/>
      </c>
      <c r="N105" s="2">
        <f t="shared" si="7"/>
        <v>100</v>
      </c>
    </row>
    <row r="106" spans="1:14" ht="15" customHeight="1" x14ac:dyDescent="0.35">
      <c r="A106" s="1">
        <v>50</v>
      </c>
      <c r="B106" s="47"/>
      <c r="C106" s="48">
        <v>50</v>
      </c>
      <c r="D106" s="26" t="str">
        <f>IF(B106&gt;0,(VLOOKUP($B106,[1]Engagement!$B$83:$G$183,3,FALSE))," ")</f>
        <v xml:space="preserve"> </v>
      </c>
      <c r="E106" s="26" t="str">
        <f>IF(B106&gt;0,(VLOOKUP($B106,[1]Engagement!$B$83:$G$183,4,FALSE))," ")</f>
        <v xml:space="preserve"> </v>
      </c>
      <c r="F106" s="26" t="str">
        <f>IF(B106&gt;0,(VLOOKUP($B106,[1]Engagement!$B$83:$G$183,5,FALSE))," ")</f>
        <v xml:space="preserve"> </v>
      </c>
      <c r="G106" s="45" t="str">
        <f>IF(B106&gt;0,(VLOOKUP($B106,[1]Engagement!$B$83:$G$183,6,FALSE))," ")</f>
        <v xml:space="preserve"> </v>
      </c>
      <c r="H106" s="46" t="str">
        <f>IF(B106&gt;0,(VLOOKUP($B106,[1]Engagement!$B$83:$H$183,7,FALSE))," ")</f>
        <v xml:space="preserve"> </v>
      </c>
      <c r="I106" s="3" t="str">
        <f>IF(COUNTIF($F$57:$F106,F106)&lt;2,$F106," ")</f>
        <v xml:space="preserve"> </v>
      </c>
      <c r="J106" s="3">
        <f t="shared" si="4"/>
        <v>50</v>
      </c>
      <c r="K106" s="3" t="str">
        <f>IF(COUNTIF($F$57:$F106,F106)&lt;3,$F106," ")</f>
        <v xml:space="preserve"> </v>
      </c>
      <c r="L106" s="2">
        <f t="shared" si="5"/>
        <v>50</v>
      </c>
      <c r="M106" s="2" t="str">
        <f t="shared" si="6"/>
        <v/>
      </c>
      <c r="N106" s="2">
        <f t="shared" si="7"/>
        <v>100</v>
      </c>
    </row>
    <row r="107" spans="1:14" ht="15" customHeight="1" x14ac:dyDescent="0.35">
      <c r="A107" s="1"/>
      <c r="B107" s="49"/>
      <c r="C107" s="76" t="s">
        <v>13</v>
      </c>
      <c r="D107" s="76"/>
      <c r="E107" s="76"/>
      <c r="F107" s="76"/>
      <c r="G107" s="50"/>
      <c r="H107" s="51" t="str">
        <f>IF(B107&gt;0,(VLOOKUP($B107,[1]Engagement!$B$162:$H$183,7,FALSE))," ")</f>
        <v xml:space="preserve"> </v>
      </c>
      <c r="I107" s="3"/>
      <c r="L107" s="2"/>
    </row>
    <row r="108" spans="1:14" ht="15" customHeight="1" x14ac:dyDescent="0.35">
      <c r="A108" s="1">
        <v>1</v>
      </c>
      <c r="B108" s="25"/>
      <c r="C108" s="25">
        <v>1</v>
      </c>
      <c r="D108" s="26" t="str">
        <f>IF(B108&gt;0,(VLOOKUP($B108,[1]Engagement!$B$162:$G$183,3,FALSE))," ")</f>
        <v xml:space="preserve"> </v>
      </c>
      <c r="E108" s="26" t="str">
        <f>IF(B108&gt;0,(VLOOKUP($B108,[1]Engagement!$B$162:$G$183,4,FALSE))," ")</f>
        <v xml:space="preserve"> </v>
      </c>
      <c r="F108" s="26" t="str">
        <f>IF(B108&gt;0,(VLOOKUP($B108,[1]Engagement!$B$162:$G$183,5,FALSE))," ")</f>
        <v xml:space="preserve"> </v>
      </c>
      <c r="G108" s="27" t="str">
        <f>IF(B108&gt;0,(VLOOKUP($B108,[1]Engagement!$B$162:$G$183,6,FALSE))," ")</f>
        <v xml:space="preserve"> </v>
      </c>
      <c r="H108" s="46" t="str">
        <f>IF(B108&gt;0,(VLOOKUP($B108,[1]Engagement!$B$162:$H$183,7,FALSE))," ")</f>
        <v xml:space="preserve"> </v>
      </c>
      <c r="I108" s="3" t="str">
        <f>IF(COUNTIF($F$108:$F108,F108)&lt;2,$F108," ")</f>
        <v xml:space="preserve"> </v>
      </c>
      <c r="J108" s="3">
        <f t="shared" ref="J108:J157" si="8">IF($E$51&lt;5,100,(IF(I108=F108,C108,"")))</f>
        <v>1</v>
      </c>
      <c r="K108" s="3" t="str">
        <f>IF(COUNTIF($F$108:$F108,F108)&lt;3,$F108," ")</f>
        <v xml:space="preserve"> </v>
      </c>
      <c r="L108" s="2">
        <f t="shared" ref="L108:L157" si="9">IF(K108=$F108,$C108,"")</f>
        <v>1</v>
      </c>
      <c r="M108" s="2" t="str">
        <f>IF(K108=I108,"",K108)</f>
        <v/>
      </c>
      <c r="N108" s="2">
        <f>IF($E$51&lt;5,100,(IF(M108=$F108,$C108,100)))</f>
        <v>100</v>
      </c>
    </row>
    <row r="109" spans="1:14" ht="15" customHeight="1" x14ac:dyDescent="0.35">
      <c r="A109" s="1">
        <v>2</v>
      </c>
      <c r="B109" s="25"/>
      <c r="C109" s="25">
        <v>2</v>
      </c>
      <c r="D109" s="26" t="str">
        <f>IF(B109&gt;0,(VLOOKUP($B109,[1]Engagement!$B$162:$G$183,3,FALSE))," ")</f>
        <v xml:space="preserve"> </v>
      </c>
      <c r="E109" s="26" t="str">
        <f>IF(B109&gt;0,(VLOOKUP($B109,[1]Engagement!$B$162:$G$183,4,FALSE))," ")</f>
        <v xml:space="preserve"> </v>
      </c>
      <c r="F109" s="26" t="str">
        <f>IF(B109&gt;0,(VLOOKUP($B109,[1]Engagement!$B$162:$G$183,5,FALSE))," ")</f>
        <v xml:space="preserve"> </v>
      </c>
      <c r="G109" s="27" t="str">
        <f>IF(B109&gt;0,(VLOOKUP($B109,[1]Engagement!$B$162:$G$183,6,FALSE))," ")</f>
        <v xml:space="preserve"> </v>
      </c>
      <c r="H109" s="46" t="str">
        <f>IF(B109&gt;0,(VLOOKUP($B109,[1]Engagement!$B$162:$H$183,7,FALSE))," ")</f>
        <v xml:space="preserve"> </v>
      </c>
      <c r="I109" s="3" t="str">
        <f>IF(COUNTIF($F$108:$F109,F109)&lt;2,$F109," ")</f>
        <v xml:space="preserve"> </v>
      </c>
      <c r="J109" s="3">
        <f t="shared" si="8"/>
        <v>2</v>
      </c>
      <c r="K109" s="3" t="str">
        <f>IF(COUNTIF($F$108:$F109,F109)&lt;3,$F109," ")</f>
        <v xml:space="preserve"> </v>
      </c>
      <c r="L109" s="2">
        <f t="shared" si="9"/>
        <v>2</v>
      </c>
      <c r="M109" s="2" t="str">
        <f t="shared" ref="M109:M157" si="10">IF(K109=I109,"",K109)</f>
        <v/>
      </c>
      <c r="N109" s="2">
        <f t="shared" ref="N109:N157" si="11">IF($E$51&lt;5,100,(IF(M109=$F109,$C109,100)))</f>
        <v>100</v>
      </c>
    </row>
    <row r="110" spans="1:14" ht="15" customHeight="1" x14ac:dyDescent="0.35">
      <c r="A110" s="1">
        <v>3</v>
      </c>
      <c r="B110" s="25"/>
      <c r="C110" s="25">
        <v>3</v>
      </c>
      <c r="D110" s="26" t="str">
        <f>IF(B110&gt;0,(VLOOKUP($B110,[1]Engagement!$B$162:$G$183,3,FALSE))," ")</f>
        <v xml:space="preserve"> </v>
      </c>
      <c r="E110" s="26" t="str">
        <f>IF(B110&gt;0,(VLOOKUP($B110,[1]Engagement!$B$162:$G$183,4,FALSE))," ")</f>
        <v xml:space="preserve"> </v>
      </c>
      <c r="F110" s="26" t="str">
        <f>IF(B110&gt;0,(VLOOKUP($B110,[1]Engagement!$B$162:$G$183,5,FALSE))," ")</f>
        <v xml:space="preserve"> </v>
      </c>
      <c r="G110" s="27" t="str">
        <f>IF(B110&gt;0,(VLOOKUP($B110,[1]Engagement!$B$162:$G$183,6,FALSE))," ")</f>
        <v xml:space="preserve"> </v>
      </c>
      <c r="H110" s="46" t="str">
        <f>IF(B110&gt;0,(VLOOKUP($B110,[1]Engagement!$B$162:$H$183,7,FALSE))," ")</f>
        <v xml:space="preserve"> </v>
      </c>
      <c r="I110" s="3" t="str">
        <f>IF(COUNTIF($F$108:$F110,F110)&lt;2,$F110," ")</f>
        <v xml:space="preserve"> </v>
      </c>
      <c r="J110" s="3">
        <f t="shared" si="8"/>
        <v>3</v>
      </c>
      <c r="K110" s="3" t="str">
        <f>IF(COUNTIF($F$108:$F110,F110)&lt;3,$F110," ")</f>
        <v xml:space="preserve"> </v>
      </c>
      <c r="L110" s="2">
        <f t="shared" si="9"/>
        <v>3</v>
      </c>
      <c r="M110" s="2" t="str">
        <f t="shared" si="10"/>
        <v/>
      </c>
      <c r="N110" s="2">
        <f t="shared" si="11"/>
        <v>100</v>
      </c>
    </row>
    <row r="111" spans="1:14" ht="15" customHeight="1" x14ac:dyDescent="0.35">
      <c r="A111" s="1">
        <v>4</v>
      </c>
      <c r="B111" s="25"/>
      <c r="C111" s="25">
        <v>4</v>
      </c>
      <c r="D111" s="26" t="str">
        <f>IF(B111&gt;0,(VLOOKUP($B111,[1]Engagement!$B$162:$G$183,3,FALSE))," ")</f>
        <v xml:space="preserve"> </v>
      </c>
      <c r="E111" s="26" t="str">
        <f>IF(B111&gt;0,(VLOOKUP($B111,[1]Engagement!$B$162:$G$183,4,FALSE))," ")</f>
        <v xml:space="preserve"> </v>
      </c>
      <c r="F111" s="26" t="str">
        <f>IF(B111&gt;0,(VLOOKUP($B111,[1]Engagement!$B$162:$G$183,5,FALSE))," ")</f>
        <v xml:space="preserve"> </v>
      </c>
      <c r="G111" s="27" t="str">
        <f>IF(B111&gt;0,(VLOOKUP($B111,[1]Engagement!$B$162:$G$183,6,FALSE))," ")</f>
        <v xml:space="preserve"> </v>
      </c>
      <c r="H111" s="46" t="str">
        <f>IF(B111&gt;0,(VLOOKUP($B111,[1]Engagement!$B$162:$H$183,7,FALSE))," ")</f>
        <v xml:space="preserve"> </v>
      </c>
      <c r="I111" s="3" t="str">
        <f>IF(COUNTIF($F$108:$F111,F111)&lt;2,$F111," ")</f>
        <v xml:space="preserve"> </v>
      </c>
      <c r="J111" s="3">
        <f t="shared" si="8"/>
        <v>4</v>
      </c>
      <c r="K111" s="3" t="str">
        <f>IF(COUNTIF($F$108:$F111,F111)&lt;3,$F111," ")</f>
        <v xml:space="preserve"> </v>
      </c>
      <c r="L111" s="2">
        <f t="shared" si="9"/>
        <v>4</v>
      </c>
      <c r="M111" s="2" t="str">
        <f t="shared" si="10"/>
        <v/>
      </c>
      <c r="N111" s="2">
        <f t="shared" si="11"/>
        <v>100</v>
      </c>
    </row>
    <row r="112" spans="1:14" ht="15" customHeight="1" x14ac:dyDescent="0.35">
      <c r="A112" s="1">
        <v>5</v>
      </c>
      <c r="B112" s="25"/>
      <c r="C112" s="25">
        <v>5</v>
      </c>
      <c r="D112" s="26" t="str">
        <f>IF(B112&gt;0,(VLOOKUP($B112,[1]Engagement!$B$162:$G$183,3,FALSE))," ")</f>
        <v xml:space="preserve"> </v>
      </c>
      <c r="E112" s="26" t="str">
        <f>IF(B112&gt;0,(VLOOKUP($B112,[1]Engagement!$B$162:$G$183,4,FALSE))," ")</f>
        <v xml:space="preserve"> </v>
      </c>
      <c r="F112" s="26" t="str">
        <f>IF(B112&gt;0,(VLOOKUP($B112,[1]Engagement!$B$162:$G$183,5,FALSE))," ")</f>
        <v xml:space="preserve"> </v>
      </c>
      <c r="G112" s="27" t="str">
        <f>IF(B112&gt;0,(VLOOKUP($B112,[1]Engagement!$B$162:$G$183,6,FALSE))," ")</f>
        <v xml:space="preserve"> </v>
      </c>
      <c r="H112" s="46" t="str">
        <f>IF(B112&gt;0,(VLOOKUP($B112,[1]Engagement!$B$162:$H$183,7,FALSE))," ")</f>
        <v xml:space="preserve"> </v>
      </c>
      <c r="I112" s="3" t="str">
        <f>IF(COUNTIF($F$108:$F112,F112)&lt;2,$F112," ")</f>
        <v xml:space="preserve"> </v>
      </c>
      <c r="J112" s="3">
        <f t="shared" si="8"/>
        <v>5</v>
      </c>
      <c r="K112" s="3" t="str">
        <f>IF(COUNTIF($F$108:$F112,F112)&lt;3,$F112," ")</f>
        <v xml:space="preserve"> </v>
      </c>
      <c r="L112" s="2">
        <f t="shared" si="9"/>
        <v>5</v>
      </c>
      <c r="M112" s="2" t="str">
        <f t="shared" si="10"/>
        <v/>
      </c>
      <c r="N112" s="2">
        <f t="shared" si="11"/>
        <v>100</v>
      </c>
    </row>
    <row r="113" spans="1:14" ht="15" customHeight="1" x14ac:dyDescent="0.35">
      <c r="A113" s="1">
        <v>6</v>
      </c>
      <c r="B113" s="25"/>
      <c r="C113" s="25">
        <v>6</v>
      </c>
      <c r="D113" s="26" t="str">
        <f>IF(B113&gt;0,(VLOOKUP($B113,[1]Engagement!$B$162:$G$183,3,FALSE))," ")</f>
        <v xml:space="preserve"> </v>
      </c>
      <c r="E113" s="26" t="str">
        <f>IF(B113&gt;0,(VLOOKUP($B113,[1]Engagement!$B$162:$G$183,4,FALSE))," ")</f>
        <v xml:space="preserve"> </v>
      </c>
      <c r="F113" s="26" t="str">
        <f>IF(B113&gt;0,(VLOOKUP($B113,[1]Engagement!$B$162:$G$183,5,FALSE))," ")</f>
        <v xml:space="preserve"> </v>
      </c>
      <c r="G113" s="27" t="str">
        <f>IF(B113&gt;0,(VLOOKUP($B113,[1]Engagement!$B$162:$G$183,6,FALSE))," ")</f>
        <v xml:space="preserve"> </v>
      </c>
      <c r="H113" s="46" t="str">
        <f>IF(B113&gt;0,(VLOOKUP($B113,[1]Engagement!$B$162:$H$183,7,FALSE))," ")</f>
        <v xml:space="preserve"> </v>
      </c>
      <c r="I113" s="3" t="str">
        <f>IF(COUNTIF($F$108:$F113,F113)&lt;2,$F113," ")</f>
        <v xml:space="preserve"> </v>
      </c>
      <c r="J113" s="3">
        <f t="shared" si="8"/>
        <v>6</v>
      </c>
      <c r="K113" s="3" t="str">
        <f>IF(COUNTIF($F$108:$F113,F113)&lt;3,$F113," ")</f>
        <v xml:space="preserve"> </v>
      </c>
      <c r="L113" s="2">
        <f t="shared" si="9"/>
        <v>6</v>
      </c>
      <c r="M113" s="2" t="str">
        <f t="shared" si="10"/>
        <v/>
      </c>
      <c r="N113" s="2">
        <f t="shared" si="11"/>
        <v>100</v>
      </c>
    </row>
    <row r="114" spans="1:14" ht="15" customHeight="1" x14ac:dyDescent="0.35">
      <c r="A114" s="1">
        <v>7</v>
      </c>
      <c r="B114" s="25"/>
      <c r="C114" s="25">
        <v>7</v>
      </c>
      <c r="D114" s="26" t="str">
        <f>IF(B114&gt;0,(VLOOKUP($B114,[1]Engagement!$B$162:$G$183,3,FALSE))," ")</f>
        <v xml:space="preserve"> </v>
      </c>
      <c r="E114" s="26" t="str">
        <f>IF(B114&gt;0,(VLOOKUP($B114,[1]Engagement!$B$162:$G$183,4,FALSE))," ")</f>
        <v xml:space="preserve"> </v>
      </c>
      <c r="F114" s="26" t="str">
        <f>IF(B114&gt;0,(VLOOKUP($B114,[1]Engagement!$B$162:$G$183,5,FALSE))," ")</f>
        <v xml:space="preserve"> </v>
      </c>
      <c r="G114" s="27" t="str">
        <f>IF(B114&gt;0,(VLOOKUP($B114,[1]Engagement!$B$162:$G$183,6,FALSE))," ")</f>
        <v xml:space="preserve"> </v>
      </c>
      <c r="H114" s="46" t="str">
        <f>IF(B114&gt;0,(VLOOKUP($B114,[1]Engagement!$B$162:$H$183,7,FALSE))," ")</f>
        <v xml:space="preserve"> </v>
      </c>
      <c r="I114" s="3" t="str">
        <f>IF(COUNTIF($F$108:$F114,F114)&lt;2,$F114," ")</f>
        <v xml:space="preserve"> </v>
      </c>
      <c r="J114" s="3">
        <f t="shared" si="8"/>
        <v>7</v>
      </c>
      <c r="K114" s="3" t="str">
        <f>IF(COUNTIF($F$108:$F114,F114)&lt;3,$F114," ")</f>
        <v xml:space="preserve"> </v>
      </c>
      <c r="L114" s="2">
        <f t="shared" si="9"/>
        <v>7</v>
      </c>
      <c r="M114" s="2" t="str">
        <f t="shared" si="10"/>
        <v/>
      </c>
      <c r="N114" s="2">
        <f t="shared" si="11"/>
        <v>100</v>
      </c>
    </row>
    <row r="115" spans="1:14" ht="15" customHeight="1" x14ac:dyDescent="0.35">
      <c r="A115" s="1">
        <v>8</v>
      </c>
      <c r="B115" s="25"/>
      <c r="C115" s="25">
        <v>8</v>
      </c>
      <c r="D115" s="26" t="str">
        <f>IF(B115&gt;0,(VLOOKUP($B115,[1]Engagement!$B$162:$G$183,3,FALSE))," ")</f>
        <v xml:space="preserve"> </v>
      </c>
      <c r="E115" s="26" t="str">
        <f>IF(B115&gt;0,(VLOOKUP($B115,[1]Engagement!$B$162:$G$183,4,FALSE))," ")</f>
        <v xml:space="preserve"> </v>
      </c>
      <c r="F115" s="26" t="str">
        <f>IF(B115&gt;0,(VLOOKUP($B115,[1]Engagement!$B$162:$G$183,5,FALSE))," ")</f>
        <v xml:space="preserve"> </v>
      </c>
      <c r="G115" s="27" t="str">
        <f>IF(B115&gt;0,(VLOOKUP($B115,[1]Engagement!$B$162:$G$183,6,FALSE))," ")</f>
        <v xml:space="preserve"> </v>
      </c>
      <c r="H115" s="46" t="str">
        <f>IF(B115&gt;0,(VLOOKUP($B115,[1]Engagement!$B$162:$H$183,7,FALSE))," ")</f>
        <v xml:space="preserve"> </v>
      </c>
      <c r="I115" s="3" t="str">
        <f>IF(COUNTIF($F$108:$F115,F115)&lt;2,$F115," ")</f>
        <v xml:space="preserve"> </v>
      </c>
      <c r="J115" s="3">
        <f t="shared" si="8"/>
        <v>8</v>
      </c>
      <c r="K115" s="3" t="str">
        <f>IF(COUNTIF($F$108:$F115,F115)&lt;3,$F115," ")</f>
        <v xml:space="preserve"> </v>
      </c>
      <c r="L115" s="2">
        <f t="shared" si="9"/>
        <v>8</v>
      </c>
      <c r="M115" s="2" t="str">
        <f t="shared" si="10"/>
        <v/>
      </c>
      <c r="N115" s="2">
        <f t="shared" si="11"/>
        <v>100</v>
      </c>
    </row>
    <row r="116" spans="1:14" ht="15" customHeight="1" x14ac:dyDescent="0.35">
      <c r="A116" s="1">
        <v>9</v>
      </c>
      <c r="B116" s="25"/>
      <c r="C116" s="25">
        <v>9</v>
      </c>
      <c r="D116" s="26" t="str">
        <f>IF(B116&gt;0,(VLOOKUP($B116,[1]Engagement!$B$162:$G$183,3,FALSE))," ")</f>
        <v xml:space="preserve"> </v>
      </c>
      <c r="E116" s="26" t="str">
        <f>IF(B116&gt;0,(VLOOKUP($B116,[1]Engagement!$B$162:$G$183,4,FALSE))," ")</f>
        <v xml:space="preserve"> </v>
      </c>
      <c r="F116" s="26" t="str">
        <f>IF(B116&gt;0,(VLOOKUP($B116,[1]Engagement!$B$162:$G$183,5,FALSE))," ")</f>
        <v xml:space="preserve"> </v>
      </c>
      <c r="G116" s="27" t="str">
        <f>IF(B116&gt;0,(VLOOKUP($B116,[1]Engagement!$B$162:$G$183,6,FALSE))," ")</f>
        <v xml:space="preserve"> </v>
      </c>
      <c r="H116" s="46" t="str">
        <f>IF(B116&gt;0,(VLOOKUP($B116,[1]Engagement!$B$162:$H$183,7,FALSE))," ")</f>
        <v xml:space="preserve"> </v>
      </c>
      <c r="I116" s="3" t="str">
        <f>IF(COUNTIF($F$108:$F116,F116)&lt;2,$F116," ")</f>
        <v xml:space="preserve"> </v>
      </c>
      <c r="J116" s="3">
        <f t="shared" si="8"/>
        <v>9</v>
      </c>
      <c r="K116" s="3" t="str">
        <f>IF(COUNTIF($F$108:$F116,F116)&lt;3,$F116," ")</f>
        <v xml:space="preserve"> </v>
      </c>
      <c r="L116" s="2">
        <f t="shared" si="9"/>
        <v>9</v>
      </c>
      <c r="M116" s="2" t="str">
        <f t="shared" si="10"/>
        <v/>
      </c>
      <c r="N116" s="2">
        <f t="shared" si="11"/>
        <v>100</v>
      </c>
    </row>
    <row r="117" spans="1:14" ht="15" customHeight="1" x14ac:dyDescent="0.35">
      <c r="A117" s="1">
        <v>10</v>
      </c>
      <c r="B117" s="25"/>
      <c r="C117" s="25">
        <v>10</v>
      </c>
      <c r="D117" s="26" t="str">
        <f>IF(B117&gt;0,(VLOOKUP($B117,[1]Engagement!$B$162:$G$183,3,FALSE))," ")</f>
        <v xml:space="preserve"> </v>
      </c>
      <c r="E117" s="26" t="str">
        <f>IF(B117&gt;0,(VLOOKUP($B117,[1]Engagement!$B$162:$G$183,4,FALSE))," ")</f>
        <v xml:space="preserve"> </v>
      </c>
      <c r="F117" s="26" t="str">
        <f>IF(B117&gt;0,(VLOOKUP($B117,[1]Engagement!$B$162:$G$183,5,FALSE))," ")</f>
        <v xml:space="preserve"> </v>
      </c>
      <c r="G117" s="27" t="str">
        <f>IF(B117&gt;0,(VLOOKUP($B117,[1]Engagement!$B$162:$G$183,6,FALSE))," ")</f>
        <v xml:space="preserve"> </v>
      </c>
      <c r="H117" s="46" t="str">
        <f>IF(B117&gt;0,(VLOOKUP($B117,[1]Engagement!$B$162:$H$183,7,FALSE))," ")</f>
        <v xml:space="preserve"> </v>
      </c>
      <c r="I117" s="3" t="str">
        <f>IF(COUNTIF($F$108:$F117,F117)&lt;2,$F117," ")</f>
        <v xml:space="preserve"> </v>
      </c>
      <c r="J117" s="3">
        <f t="shared" si="8"/>
        <v>10</v>
      </c>
      <c r="K117" s="3" t="str">
        <f>IF(COUNTIF($F$108:$F117,F117)&lt;3,$F117," ")</f>
        <v xml:space="preserve"> </v>
      </c>
      <c r="L117" s="2">
        <f t="shared" si="9"/>
        <v>10</v>
      </c>
      <c r="M117" s="2" t="str">
        <f t="shared" si="10"/>
        <v/>
      </c>
      <c r="N117" s="2">
        <f t="shared" si="11"/>
        <v>100</v>
      </c>
    </row>
    <row r="118" spans="1:14" ht="15" customHeight="1" x14ac:dyDescent="0.35">
      <c r="A118" s="1">
        <v>11</v>
      </c>
      <c r="B118" s="25"/>
      <c r="C118" s="25">
        <v>11</v>
      </c>
      <c r="D118" s="26" t="str">
        <f>IF(B118&gt;0,(VLOOKUP($B118,[1]Engagement!$B$162:$G$183,3,FALSE))," ")</f>
        <v xml:space="preserve"> </v>
      </c>
      <c r="E118" s="26" t="str">
        <f>IF(B118&gt;0,(VLOOKUP($B118,[1]Engagement!$B$162:$G$183,4,FALSE))," ")</f>
        <v xml:space="preserve"> </v>
      </c>
      <c r="F118" s="26" t="str">
        <f>IF(B118&gt;0,(VLOOKUP($B118,[1]Engagement!$B$162:$G$183,5,FALSE))," ")</f>
        <v xml:space="preserve"> </v>
      </c>
      <c r="G118" s="27" t="str">
        <f>IF(B118&gt;0,(VLOOKUP($B118,[1]Engagement!$B$162:$G$183,6,FALSE))," ")</f>
        <v xml:space="preserve"> </v>
      </c>
      <c r="H118" s="46" t="str">
        <f>IF(B118&gt;0,(VLOOKUP($B118,[1]Engagement!$B$162:$H$183,7,FALSE))," ")</f>
        <v xml:space="preserve"> </v>
      </c>
      <c r="I118" s="3" t="str">
        <f>IF(COUNTIF($F$108:$F118,F118)&lt;2,$F118," ")</f>
        <v xml:space="preserve"> </v>
      </c>
      <c r="J118" s="3">
        <f t="shared" si="8"/>
        <v>11</v>
      </c>
      <c r="K118" s="3" t="str">
        <f>IF(COUNTIF($F$108:$F118,F118)&lt;3,$F118," ")</f>
        <v xml:space="preserve"> </v>
      </c>
      <c r="L118" s="2">
        <f t="shared" si="9"/>
        <v>11</v>
      </c>
      <c r="M118" s="2" t="str">
        <f t="shared" si="10"/>
        <v/>
      </c>
      <c r="N118" s="2">
        <f t="shared" si="11"/>
        <v>100</v>
      </c>
    </row>
    <row r="119" spans="1:14" ht="15" customHeight="1" x14ac:dyDescent="0.35">
      <c r="A119" s="1">
        <v>12</v>
      </c>
      <c r="B119" s="25"/>
      <c r="C119" s="25">
        <v>12</v>
      </c>
      <c r="D119" s="26" t="str">
        <f>IF(B119&gt;0,(VLOOKUP($B119,[1]Engagement!$B$162:$G$183,3,FALSE))," ")</f>
        <v xml:space="preserve"> </v>
      </c>
      <c r="E119" s="26" t="str">
        <f>IF(B119&gt;0,(VLOOKUP($B119,[1]Engagement!$B$162:$G$183,4,FALSE))," ")</f>
        <v xml:space="preserve"> </v>
      </c>
      <c r="F119" s="26" t="str">
        <f>IF(B119&gt;0,(VLOOKUP($B119,[1]Engagement!$B$162:$G$183,5,FALSE))," ")</f>
        <v xml:space="preserve"> </v>
      </c>
      <c r="G119" s="27" t="str">
        <f>IF(B119&gt;0,(VLOOKUP($B119,[1]Engagement!$B$162:$G$183,6,FALSE))," ")</f>
        <v xml:space="preserve"> </v>
      </c>
      <c r="H119" s="46" t="str">
        <f>IF(B119&gt;0,(VLOOKUP($B119,[1]Engagement!$B$162:$H$183,7,FALSE))," ")</f>
        <v xml:space="preserve"> </v>
      </c>
      <c r="I119" s="3" t="str">
        <f>IF(COUNTIF($F$108:$F119,F119)&lt;2,$F119," ")</f>
        <v xml:space="preserve"> </v>
      </c>
      <c r="J119" s="3">
        <f t="shared" si="8"/>
        <v>12</v>
      </c>
      <c r="K119" s="3" t="str">
        <f>IF(COUNTIF($F$108:$F119,F119)&lt;3,$F119," ")</f>
        <v xml:space="preserve"> </v>
      </c>
      <c r="L119" s="2">
        <f t="shared" si="9"/>
        <v>12</v>
      </c>
      <c r="M119" s="2" t="str">
        <f t="shared" si="10"/>
        <v/>
      </c>
      <c r="N119" s="2">
        <f t="shared" si="11"/>
        <v>100</v>
      </c>
    </row>
    <row r="120" spans="1:14" ht="15" customHeight="1" x14ac:dyDescent="0.35">
      <c r="A120" s="1">
        <v>13</v>
      </c>
      <c r="B120" s="25"/>
      <c r="C120" s="25">
        <v>13</v>
      </c>
      <c r="D120" s="26" t="str">
        <f>IF(B120&gt;0,(VLOOKUP($B120,[1]Engagement!$B$162:$G$183,3,FALSE))," ")</f>
        <v xml:space="preserve"> </v>
      </c>
      <c r="E120" s="26" t="str">
        <f>IF(B120&gt;0,(VLOOKUP($B120,[1]Engagement!$B$162:$G$183,4,FALSE))," ")</f>
        <v xml:space="preserve"> </v>
      </c>
      <c r="F120" s="26" t="str">
        <f>IF(B120&gt;0,(VLOOKUP($B120,[1]Engagement!$B$162:$G$183,5,FALSE))," ")</f>
        <v xml:space="preserve"> </v>
      </c>
      <c r="G120" s="27" t="str">
        <f>IF(B120&gt;0,(VLOOKUP($B120,[1]Engagement!$B$162:$G$183,6,FALSE))," ")</f>
        <v xml:space="preserve"> </v>
      </c>
      <c r="H120" s="46" t="str">
        <f>IF(B120&gt;0,(VLOOKUP($B120,[1]Engagement!$B$162:$H$183,7,FALSE))," ")</f>
        <v xml:space="preserve"> </v>
      </c>
      <c r="I120" s="3" t="str">
        <f>IF(COUNTIF($F$108:$F120,F120)&lt;2,$F120," ")</f>
        <v xml:space="preserve"> </v>
      </c>
      <c r="J120" s="3">
        <f t="shared" si="8"/>
        <v>13</v>
      </c>
      <c r="K120" s="3" t="str">
        <f>IF(COUNTIF($F$108:$F120,F120)&lt;3,$F120," ")</f>
        <v xml:space="preserve"> </v>
      </c>
      <c r="L120" s="2">
        <f t="shared" si="9"/>
        <v>13</v>
      </c>
      <c r="M120" s="2" t="str">
        <f t="shared" si="10"/>
        <v/>
      </c>
      <c r="N120" s="2">
        <f t="shared" si="11"/>
        <v>100</v>
      </c>
    </row>
    <row r="121" spans="1:14" ht="15" customHeight="1" x14ac:dyDescent="0.35">
      <c r="A121" s="1">
        <v>14</v>
      </c>
      <c r="B121" s="25"/>
      <c r="C121" s="25">
        <v>14</v>
      </c>
      <c r="D121" s="26" t="str">
        <f>IF(B121&gt;0,(VLOOKUP($B121,[1]Engagement!$B$162:$G$183,3,FALSE))," ")</f>
        <v xml:space="preserve"> </v>
      </c>
      <c r="E121" s="26" t="str">
        <f>IF(B121&gt;0,(VLOOKUP($B121,[1]Engagement!$B$162:$G$183,4,FALSE))," ")</f>
        <v xml:space="preserve"> </v>
      </c>
      <c r="F121" s="26" t="str">
        <f>IF(B121&gt;0,(VLOOKUP($B121,[1]Engagement!$B$162:$G$183,5,FALSE))," ")</f>
        <v xml:space="preserve"> </v>
      </c>
      <c r="G121" s="27" t="str">
        <f>IF(B121&gt;0,(VLOOKUP($B121,[1]Engagement!$B$162:$G$183,6,FALSE))," ")</f>
        <v xml:space="preserve"> </v>
      </c>
      <c r="H121" s="46" t="str">
        <f>IF(B121&gt;0,(VLOOKUP($B121,[1]Engagement!$B$162:$H$183,7,FALSE))," ")</f>
        <v xml:space="preserve"> </v>
      </c>
      <c r="I121" s="3" t="str">
        <f>IF(COUNTIF($F$108:$F121,F121)&lt;2,$F121," ")</f>
        <v xml:space="preserve"> </v>
      </c>
      <c r="J121" s="3">
        <f t="shared" si="8"/>
        <v>14</v>
      </c>
      <c r="K121" s="3" t="str">
        <f>IF(COUNTIF($F$108:$F121,F121)&lt;3,$F121," ")</f>
        <v xml:space="preserve"> </v>
      </c>
      <c r="L121" s="2">
        <f t="shared" si="9"/>
        <v>14</v>
      </c>
      <c r="M121" s="2" t="str">
        <f t="shared" si="10"/>
        <v/>
      </c>
      <c r="N121" s="2">
        <f t="shared" si="11"/>
        <v>100</v>
      </c>
    </row>
    <row r="122" spans="1:14" ht="15" customHeight="1" x14ac:dyDescent="0.35">
      <c r="A122" s="1">
        <v>15</v>
      </c>
      <c r="B122" s="25"/>
      <c r="C122" s="25">
        <v>15</v>
      </c>
      <c r="D122" s="26" t="str">
        <f>IF(B122&gt;0,(VLOOKUP($B122,[1]Engagement!$B$162:$G$183,3,FALSE))," ")</f>
        <v xml:space="preserve"> </v>
      </c>
      <c r="E122" s="26" t="str">
        <f>IF(B122&gt;0,(VLOOKUP($B122,[1]Engagement!$B$162:$G$183,4,FALSE))," ")</f>
        <v xml:space="preserve"> </v>
      </c>
      <c r="F122" s="26" t="str">
        <f>IF(B122&gt;0,(VLOOKUP($B122,[1]Engagement!$B$162:$G$183,5,FALSE))," ")</f>
        <v xml:space="preserve"> </v>
      </c>
      <c r="G122" s="27" t="str">
        <f>IF(B122&gt;0,(VLOOKUP($B122,[1]Engagement!$B$162:$G$183,6,FALSE))," ")</f>
        <v xml:space="preserve"> </v>
      </c>
      <c r="H122" s="46" t="str">
        <f>IF(B122&gt;0,(VLOOKUP($B122,[1]Engagement!$B$162:$H$183,7,FALSE))," ")</f>
        <v xml:space="preserve"> </v>
      </c>
      <c r="I122" s="3" t="str">
        <f>IF(COUNTIF($F$108:$F122,F122)&lt;2,$F122," ")</f>
        <v xml:space="preserve"> </v>
      </c>
      <c r="J122" s="3">
        <f t="shared" si="8"/>
        <v>15</v>
      </c>
      <c r="K122" s="3" t="str">
        <f>IF(COUNTIF($F$108:$F122,F122)&lt;3,$F122," ")</f>
        <v xml:space="preserve"> </v>
      </c>
      <c r="L122" s="2">
        <f t="shared" si="9"/>
        <v>15</v>
      </c>
      <c r="M122" s="2" t="str">
        <f t="shared" si="10"/>
        <v/>
      </c>
      <c r="N122" s="2">
        <f t="shared" si="11"/>
        <v>100</v>
      </c>
    </row>
    <row r="123" spans="1:14" ht="15" customHeight="1" x14ac:dyDescent="0.35">
      <c r="A123" s="1">
        <v>16</v>
      </c>
      <c r="B123" s="25"/>
      <c r="C123" s="25">
        <v>16</v>
      </c>
      <c r="D123" s="26" t="str">
        <f>IF(B123&gt;0,(VLOOKUP($B123,[1]Engagement!$B$162:$G$183,3,FALSE))," ")</f>
        <v xml:space="preserve"> </v>
      </c>
      <c r="E123" s="26" t="str">
        <f>IF(B123&gt;0,(VLOOKUP($B123,[1]Engagement!$B$162:$G$183,4,FALSE))," ")</f>
        <v xml:space="preserve"> </v>
      </c>
      <c r="F123" s="26" t="str">
        <f>IF(B123&gt;0,(VLOOKUP($B123,[1]Engagement!$B$162:$G$183,5,FALSE))," ")</f>
        <v xml:space="preserve"> </v>
      </c>
      <c r="G123" s="27" t="str">
        <f>IF(B123&gt;0,(VLOOKUP($B123,[1]Engagement!$B$162:$G$183,6,FALSE))," ")</f>
        <v xml:space="preserve"> </v>
      </c>
      <c r="H123" s="46" t="str">
        <f>IF(B123&gt;0,(VLOOKUP($B123,[1]Engagement!$B$162:$H$183,7,FALSE))," ")</f>
        <v xml:space="preserve"> </v>
      </c>
      <c r="I123" s="3" t="str">
        <f>IF(COUNTIF($F$108:$F123,F123)&lt;2,$F123," ")</f>
        <v xml:space="preserve"> </v>
      </c>
      <c r="J123" s="3">
        <f t="shared" si="8"/>
        <v>16</v>
      </c>
      <c r="K123" s="3" t="str">
        <f>IF(COUNTIF($F$108:$F123,F123)&lt;3,$F123," ")</f>
        <v xml:space="preserve"> </v>
      </c>
      <c r="L123" s="2">
        <f t="shared" si="9"/>
        <v>16</v>
      </c>
      <c r="M123" s="2" t="str">
        <f t="shared" si="10"/>
        <v/>
      </c>
      <c r="N123" s="2">
        <f t="shared" si="11"/>
        <v>100</v>
      </c>
    </row>
    <row r="124" spans="1:14" ht="15" customHeight="1" x14ac:dyDescent="0.35">
      <c r="A124" s="1">
        <v>17</v>
      </c>
      <c r="B124" s="25"/>
      <c r="C124" s="25">
        <v>17</v>
      </c>
      <c r="D124" s="26" t="str">
        <f>IF(B124&gt;0,(VLOOKUP($B124,[1]Engagement!$B$162:$G$183,3,FALSE))," ")</f>
        <v xml:space="preserve"> </v>
      </c>
      <c r="E124" s="26" t="str">
        <f>IF(B124&gt;0,(VLOOKUP($B124,[1]Engagement!$B$162:$G$183,4,FALSE))," ")</f>
        <v xml:space="preserve"> </v>
      </c>
      <c r="F124" s="26" t="str">
        <f>IF(B124&gt;0,(VLOOKUP($B124,[1]Engagement!$B$162:$G$183,5,FALSE))," ")</f>
        <v xml:space="preserve"> </v>
      </c>
      <c r="G124" s="27" t="str">
        <f>IF(B124&gt;0,(VLOOKUP($B124,[1]Engagement!$B$162:$G$183,6,FALSE))," ")</f>
        <v xml:space="preserve"> </v>
      </c>
      <c r="H124" s="46" t="str">
        <f>IF(B124&gt;0,(VLOOKUP($B124,[1]Engagement!$B$162:$H$183,7,FALSE))," ")</f>
        <v xml:space="preserve"> </v>
      </c>
      <c r="I124" s="3" t="str">
        <f>IF(COUNTIF($F$108:$F124,F124)&lt;2,$F124," ")</f>
        <v xml:space="preserve"> </v>
      </c>
      <c r="J124" s="3">
        <f t="shared" si="8"/>
        <v>17</v>
      </c>
      <c r="K124" s="3" t="str">
        <f>IF(COUNTIF($F$108:$F124,F124)&lt;3,$F124," ")</f>
        <v xml:space="preserve"> </v>
      </c>
      <c r="L124" s="2">
        <f t="shared" si="9"/>
        <v>17</v>
      </c>
      <c r="M124" s="2" t="str">
        <f t="shared" si="10"/>
        <v/>
      </c>
      <c r="N124" s="2">
        <f t="shared" si="11"/>
        <v>100</v>
      </c>
    </row>
    <row r="125" spans="1:14" ht="15" customHeight="1" x14ac:dyDescent="0.35">
      <c r="A125" s="1">
        <v>18</v>
      </c>
      <c r="B125" s="25"/>
      <c r="C125" s="25">
        <v>18</v>
      </c>
      <c r="D125" s="26" t="str">
        <f>IF(B125&gt;0,(VLOOKUP($B125,[1]Engagement!$B$162:$G$183,3,FALSE))," ")</f>
        <v xml:space="preserve"> </v>
      </c>
      <c r="E125" s="26" t="str">
        <f>IF(B125&gt;0,(VLOOKUP($B125,[1]Engagement!$B$162:$G$183,4,FALSE))," ")</f>
        <v xml:space="preserve"> </v>
      </c>
      <c r="F125" s="26" t="str">
        <f>IF(B125&gt;0,(VLOOKUP($B125,[1]Engagement!$B$162:$G$183,5,FALSE))," ")</f>
        <v xml:space="preserve"> </v>
      </c>
      <c r="G125" s="27" t="str">
        <f>IF(B125&gt;0,(VLOOKUP($B125,[1]Engagement!$B$162:$G$183,6,FALSE))," ")</f>
        <v xml:space="preserve"> </v>
      </c>
      <c r="H125" s="46" t="str">
        <f>IF(B125&gt;0,(VLOOKUP($B125,[1]Engagement!$B$162:$H$183,7,FALSE))," ")</f>
        <v xml:space="preserve"> </v>
      </c>
      <c r="I125" s="3" t="str">
        <f>IF(COUNTIF($F$108:$F125,F125)&lt;2,$F125," ")</f>
        <v xml:space="preserve"> </v>
      </c>
      <c r="J125" s="3">
        <f t="shared" si="8"/>
        <v>18</v>
      </c>
      <c r="K125" s="3" t="str">
        <f>IF(COUNTIF($F$108:$F125,F125)&lt;3,$F125," ")</f>
        <v xml:space="preserve"> </v>
      </c>
      <c r="L125" s="2">
        <f t="shared" si="9"/>
        <v>18</v>
      </c>
      <c r="M125" s="2" t="str">
        <f t="shared" si="10"/>
        <v/>
      </c>
      <c r="N125" s="2">
        <f t="shared" si="11"/>
        <v>100</v>
      </c>
    </row>
    <row r="126" spans="1:14" ht="15" customHeight="1" x14ac:dyDescent="0.35">
      <c r="A126" s="1">
        <v>19</v>
      </c>
      <c r="B126" s="44"/>
      <c r="C126" s="44">
        <v>19</v>
      </c>
      <c r="D126" s="26" t="str">
        <f>IF(B126&gt;0,(VLOOKUP($B126,[1]Engagement!$B$162:$G$183,3,FALSE))," ")</f>
        <v xml:space="preserve"> </v>
      </c>
      <c r="E126" s="26" t="str">
        <f>IF(B126&gt;0,(VLOOKUP($B126,[1]Engagement!$B$162:$G$183,4,FALSE))," ")</f>
        <v xml:space="preserve"> </v>
      </c>
      <c r="F126" s="26" t="str">
        <f>IF(B126&gt;0,(VLOOKUP($B126,[1]Engagement!$B$162:$G$183,5,FALSE))," ")</f>
        <v xml:space="preserve"> </v>
      </c>
      <c r="G126" s="27" t="str">
        <f>IF(B126&gt;0,(VLOOKUP($B126,[1]Engagement!$B$162:$G$183,6,FALSE))," ")</f>
        <v xml:space="preserve"> </v>
      </c>
      <c r="H126" s="46" t="str">
        <f>IF(B126&gt;0,(VLOOKUP($B126,[1]Engagement!$B$162:$H$183,7,FALSE))," ")</f>
        <v xml:space="preserve"> </v>
      </c>
      <c r="I126" s="3" t="str">
        <f>IF(COUNTIF($F$108:$F126,F126)&lt;2,$F126," ")</f>
        <v xml:space="preserve"> </v>
      </c>
      <c r="J126" s="3">
        <f t="shared" si="8"/>
        <v>19</v>
      </c>
      <c r="K126" s="3" t="str">
        <f>IF(COUNTIF($F$108:$F126,F126)&lt;3,$F126," ")</f>
        <v xml:space="preserve"> </v>
      </c>
      <c r="L126" s="2">
        <f t="shared" si="9"/>
        <v>19</v>
      </c>
      <c r="M126" s="2" t="str">
        <f t="shared" si="10"/>
        <v/>
      </c>
      <c r="N126" s="2">
        <f t="shared" si="11"/>
        <v>100</v>
      </c>
    </row>
    <row r="127" spans="1:14" ht="15" customHeight="1" x14ac:dyDescent="0.35">
      <c r="A127" s="1">
        <v>20</v>
      </c>
      <c r="B127" s="47"/>
      <c r="C127" s="47">
        <v>20</v>
      </c>
      <c r="D127" s="26" t="str">
        <f>IF(B127&gt;0,(VLOOKUP($B127,[1]Engagement!$B$162:$G$183,3,FALSE))," ")</f>
        <v xml:space="preserve"> </v>
      </c>
      <c r="E127" s="26" t="str">
        <f>IF(B127&gt;0,(VLOOKUP($B127,[1]Engagement!$B$162:$G$183,4,FALSE))," ")</f>
        <v xml:space="preserve"> </v>
      </c>
      <c r="F127" s="26" t="str">
        <f>IF(B127&gt;0,(VLOOKUP($B127,[1]Engagement!$B$162:$G$183,5,FALSE))," ")</f>
        <v xml:space="preserve"> </v>
      </c>
      <c r="G127" s="27" t="str">
        <f>IF(B127&gt;0,(VLOOKUP($B127,[1]Engagement!$B$162:$G$183,6,FALSE))," ")</f>
        <v xml:space="preserve"> </v>
      </c>
      <c r="H127" s="46" t="str">
        <f>IF(B127&gt;0,(VLOOKUP($B127,[1]Engagement!$B$162:$H$183,7,FALSE))," ")</f>
        <v xml:space="preserve"> </v>
      </c>
      <c r="I127" s="3" t="str">
        <f>IF(COUNTIF($F$108:$F127,F127)&lt;2,$F127," ")</f>
        <v xml:space="preserve"> </v>
      </c>
      <c r="J127" s="3">
        <f t="shared" si="8"/>
        <v>20</v>
      </c>
      <c r="K127" s="3" t="str">
        <f>IF(COUNTIF($F$108:$F127,F127)&lt;3,$F127," ")</f>
        <v xml:space="preserve"> </v>
      </c>
      <c r="L127" s="2">
        <f t="shared" si="9"/>
        <v>20</v>
      </c>
      <c r="M127" s="2" t="str">
        <f t="shared" si="10"/>
        <v/>
      </c>
      <c r="N127" s="2">
        <f t="shared" si="11"/>
        <v>100</v>
      </c>
    </row>
    <row r="128" spans="1:14" ht="15" customHeight="1" x14ac:dyDescent="0.35">
      <c r="A128" s="1">
        <v>21</v>
      </c>
      <c r="B128" s="25"/>
      <c r="C128" s="25">
        <v>21</v>
      </c>
      <c r="D128" s="26" t="str">
        <f>IF(B128&gt;0,(VLOOKUP($B128,[1]Engagement!$B$162:$G$183,3,FALSE))," ")</f>
        <v xml:space="preserve"> </v>
      </c>
      <c r="E128" s="26" t="str">
        <f>IF(B128&gt;0,(VLOOKUP($B128,[1]Engagement!$B$162:$G$183,4,FALSE))," ")</f>
        <v xml:space="preserve"> </v>
      </c>
      <c r="F128" s="26" t="str">
        <f>IF(B128&gt;0,(VLOOKUP($B128,[1]Engagement!$B$162:$G$183,5,FALSE))," ")</f>
        <v xml:space="preserve"> </v>
      </c>
      <c r="G128" s="27" t="str">
        <f>IF(B128&gt;0,(VLOOKUP($B128,[1]Engagement!$B$162:$G$183,6,FALSE))," ")</f>
        <v xml:space="preserve"> </v>
      </c>
      <c r="H128" s="46" t="str">
        <f>IF(B128&gt;0,(VLOOKUP($B128,[1]Engagement!$B$162:$H$183,7,FALSE))," ")</f>
        <v xml:space="preserve"> </v>
      </c>
      <c r="I128" s="3" t="str">
        <f>IF(COUNTIF($F$108:$F128,F128)&lt;2,$F128," ")</f>
        <v xml:space="preserve"> </v>
      </c>
      <c r="J128" s="3">
        <f t="shared" si="8"/>
        <v>21</v>
      </c>
      <c r="K128" s="3" t="str">
        <f>IF(COUNTIF($F$108:$F128,F128)&lt;3,$F128," ")</f>
        <v xml:space="preserve"> </v>
      </c>
      <c r="L128" s="2">
        <f t="shared" si="9"/>
        <v>21</v>
      </c>
      <c r="M128" s="2" t="str">
        <f t="shared" si="10"/>
        <v/>
      </c>
      <c r="N128" s="2">
        <f t="shared" si="11"/>
        <v>100</v>
      </c>
    </row>
    <row r="129" spans="1:14" ht="15" customHeight="1" x14ac:dyDescent="0.35">
      <c r="A129" s="1">
        <v>22</v>
      </c>
      <c r="B129" s="44"/>
      <c r="C129" s="44">
        <v>22</v>
      </c>
      <c r="D129" s="26" t="str">
        <f>IF(B129&gt;0,(VLOOKUP($B129,[1]Engagement!$B$162:$G$183,3,FALSE))," ")</f>
        <v xml:space="preserve"> </v>
      </c>
      <c r="E129" s="26" t="str">
        <f>IF(B129&gt;0,(VLOOKUP($B129,[1]Engagement!$B$162:$G$183,4,FALSE))," ")</f>
        <v xml:space="preserve"> </v>
      </c>
      <c r="F129" s="26" t="str">
        <f>IF(B129&gt;0,(VLOOKUP($B129,[1]Engagement!$B$162:$G$183,5,FALSE))," ")</f>
        <v xml:space="preserve"> </v>
      </c>
      <c r="G129" s="27" t="str">
        <f>IF(B129&gt;0,(VLOOKUP($B129,[1]Engagement!$B$162:$G$183,6,FALSE))," ")</f>
        <v xml:space="preserve"> </v>
      </c>
      <c r="H129" s="46" t="str">
        <f>IF(B129&gt;0,(VLOOKUP($B129,[1]Engagement!$B$162:$H$183,7,FALSE))," ")</f>
        <v xml:space="preserve"> </v>
      </c>
      <c r="I129" s="3" t="str">
        <f>IF(COUNTIF($F$108:$F129,F129)&lt;2,$F129," ")</f>
        <v xml:space="preserve"> </v>
      </c>
      <c r="J129" s="3">
        <f t="shared" si="8"/>
        <v>22</v>
      </c>
      <c r="K129" s="3" t="str">
        <f>IF(COUNTIF($F$108:$F129,F129)&lt;3,$F129," ")</f>
        <v xml:space="preserve"> </v>
      </c>
      <c r="L129" s="2">
        <f t="shared" si="9"/>
        <v>22</v>
      </c>
      <c r="M129" s="2" t="str">
        <f t="shared" si="10"/>
        <v/>
      </c>
      <c r="N129" s="2">
        <f t="shared" si="11"/>
        <v>100</v>
      </c>
    </row>
    <row r="130" spans="1:14" ht="15" customHeight="1" x14ac:dyDescent="0.35">
      <c r="A130" s="1">
        <v>23</v>
      </c>
      <c r="B130" s="47"/>
      <c r="C130" s="47">
        <v>23</v>
      </c>
      <c r="D130" s="26" t="str">
        <f>IF(B130&gt;0,(VLOOKUP($B130,[1]Engagement!$B$162:$G$183,3,FALSE))," ")</f>
        <v xml:space="preserve"> </v>
      </c>
      <c r="E130" s="26" t="str">
        <f>IF(B130&gt;0,(VLOOKUP($B130,[1]Engagement!$B$162:$G$183,4,FALSE))," ")</f>
        <v xml:space="preserve"> </v>
      </c>
      <c r="F130" s="26" t="str">
        <f>IF(B130&gt;0,(VLOOKUP($B130,[1]Engagement!$B$162:$G$183,5,FALSE))," ")</f>
        <v xml:space="preserve"> </v>
      </c>
      <c r="G130" s="27" t="str">
        <f>IF(B130&gt;0,(VLOOKUP($B130,[1]Engagement!$B$162:$G$183,6,FALSE))," ")</f>
        <v xml:space="preserve"> </v>
      </c>
      <c r="H130" s="46" t="str">
        <f>IF(B130&gt;0,(VLOOKUP($B130,[1]Engagement!$B$162:$H$183,7,FALSE))," ")</f>
        <v xml:space="preserve"> </v>
      </c>
      <c r="I130" s="3" t="str">
        <f>IF(COUNTIF($F$108:$F130,F130)&lt;2,$F130," ")</f>
        <v xml:space="preserve"> </v>
      </c>
      <c r="J130" s="3">
        <f t="shared" si="8"/>
        <v>23</v>
      </c>
      <c r="K130" s="3" t="str">
        <f>IF(COUNTIF($F$108:$F130,F130)&lt;3,$F130," ")</f>
        <v xml:space="preserve"> </v>
      </c>
      <c r="L130" s="2">
        <f t="shared" si="9"/>
        <v>23</v>
      </c>
      <c r="M130" s="2" t="str">
        <f t="shared" si="10"/>
        <v/>
      </c>
      <c r="N130" s="2">
        <f t="shared" si="11"/>
        <v>100</v>
      </c>
    </row>
    <row r="131" spans="1:14" ht="15" customHeight="1" x14ac:dyDescent="0.35">
      <c r="A131" s="1">
        <v>24</v>
      </c>
      <c r="B131" s="25"/>
      <c r="C131" s="25">
        <v>24</v>
      </c>
      <c r="D131" s="26" t="str">
        <f>IF(B131&gt;0,(VLOOKUP($B131,[1]Engagement!$B$162:$G$183,3,FALSE))," ")</f>
        <v xml:space="preserve"> </v>
      </c>
      <c r="E131" s="26" t="str">
        <f>IF(B131&gt;0,(VLOOKUP($B131,[1]Engagement!$B$162:$G$183,4,FALSE))," ")</f>
        <v xml:space="preserve"> </v>
      </c>
      <c r="F131" s="26" t="str">
        <f>IF(B131&gt;0,(VLOOKUP($B131,[1]Engagement!$B$162:$G$183,5,FALSE))," ")</f>
        <v xml:space="preserve"> </v>
      </c>
      <c r="G131" s="27" t="str">
        <f>IF(B131&gt;0,(VLOOKUP($B131,[1]Engagement!$B$162:$G$183,6,FALSE))," ")</f>
        <v xml:space="preserve"> </v>
      </c>
      <c r="H131" s="46" t="str">
        <f>IF(B131&gt;0,(VLOOKUP($B131,[1]Engagement!$B$162:$H$183,7,FALSE))," ")</f>
        <v xml:space="preserve"> </v>
      </c>
      <c r="I131" s="3" t="str">
        <f>IF(COUNTIF($F$108:$F131,F131)&lt;2,$F131," ")</f>
        <v xml:space="preserve"> </v>
      </c>
      <c r="J131" s="3">
        <f t="shared" si="8"/>
        <v>24</v>
      </c>
      <c r="K131" s="3" t="str">
        <f>IF(COUNTIF($F$108:$F131,F131)&lt;3,$F131," ")</f>
        <v xml:space="preserve"> </v>
      </c>
      <c r="L131" s="2">
        <f t="shared" si="9"/>
        <v>24</v>
      </c>
      <c r="M131" s="2" t="str">
        <f t="shared" si="10"/>
        <v/>
      </c>
      <c r="N131" s="2">
        <f t="shared" si="11"/>
        <v>100</v>
      </c>
    </row>
    <row r="132" spans="1:14" ht="15" customHeight="1" x14ac:dyDescent="0.35">
      <c r="A132" s="1">
        <v>25</v>
      </c>
      <c r="B132" s="44"/>
      <c r="C132" s="44">
        <v>25</v>
      </c>
      <c r="D132" s="26" t="str">
        <f>IF(B132&gt;0,(VLOOKUP($B132,[1]Engagement!$B$162:$G$183,3,FALSE))," ")</f>
        <v xml:space="preserve"> </v>
      </c>
      <c r="E132" s="26" t="str">
        <f>IF(B132&gt;0,(VLOOKUP($B132,[1]Engagement!$B$162:$G$183,4,FALSE))," ")</f>
        <v xml:space="preserve"> </v>
      </c>
      <c r="F132" s="26" t="str">
        <f>IF(B132&gt;0,(VLOOKUP($B132,[1]Engagement!$B$162:$G$183,5,FALSE))," ")</f>
        <v xml:space="preserve"> </v>
      </c>
      <c r="G132" s="27" t="str">
        <f>IF(B132&gt;0,(VLOOKUP($B132,[1]Engagement!$B$162:$G$183,6,FALSE))," ")</f>
        <v xml:space="preserve"> </v>
      </c>
      <c r="H132" s="46" t="str">
        <f>IF(B132&gt;0,(VLOOKUP($B132,[1]Engagement!$B$162:$H$183,7,FALSE))," ")</f>
        <v xml:space="preserve"> </v>
      </c>
      <c r="I132" s="3" t="str">
        <f>IF(COUNTIF($F$108:$F132,F132)&lt;2,$F132," ")</f>
        <v xml:space="preserve"> </v>
      </c>
      <c r="J132" s="3">
        <f t="shared" si="8"/>
        <v>25</v>
      </c>
      <c r="K132" s="3" t="str">
        <f>IF(COUNTIF($F$108:$F132,F132)&lt;3,$F132," ")</f>
        <v xml:space="preserve"> </v>
      </c>
      <c r="L132" s="2">
        <f t="shared" si="9"/>
        <v>25</v>
      </c>
      <c r="M132" s="2" t="str">
        <f t="shared" si="10"/>
        <v/>
      </c>
      <c r="N132" s="2">
        <f t="shared" si="11"/>
        <v>100</v>
      </c>
    </row>
    <row r="133" spans="1:14" ht="15" customHeight="1" x14ac:dyDescent="0.35">
      <c r="A133" s="1">
        <v>26</v>
      </c>
      <c r="B133" s="47"/>
      <c r="C133" s="47">
        <v>26</v>
      </c>
      <c r="D133" s="26" t="str">
        <f>IF(B133&gt;0,(VLOOKUP($B133,[1]Engagement!$B$162:$G$183,3,FALSE))," ")</f>
        <v xml:space="preserve"> </v>
      </c>
      <c r="E133" s="26" t="str">
        <f>IF(B133&gt;0,(VLOOKUP($B133,[1]Engagement!$B$162:$G$183,4,FALSE))," ")</f>
        <v xml:space="preserve"> </v>
      </c>
      <c r="F133" s="26" t="str">
        <f>IF(B133&gt;0,(VLOOKUP($B133,[1]Engagement!$B$162:$G$183,5,FALSE))," ")</f>
        <v xml:space="preserve"> </v>
      </c>
      <c r="G133" s="27" t="str">
        <f>IF(B133&gt;0,(VLOOKUP($B133,[1]Engagement!$B$162:$G$183,6,FALSE))," ")</f>
        <v xml:space="preserve"> </v>
      </c>
      <c r="H133" s="46" t="str">
        <f>IF(B133&gt;0,(VLOOKUP($B133,[1]Engagement!$B$162:$H$183,7,FALSE))," ")</f>
        <v xml:space="preserve"> </v>
      </c>
      <c r="I133" s="3" t="str">
        <f>IF(COUNTIF($F$108:$F133,F133)&lt;2,$F133," ")</f>
        <v xml:space="preserve"> </v>
      </c>
      <c r="J133" s="3">
        <f t="shared" si="8"/>
        <v>26</v>
      </c>
      <c r="K133" s="3" t="str">
        <f>IF(COUNTIF($F$108:$F133,F133)&lt;3,$F133," ")</f>
        <v xml:space="preserve"> </v>
      </c>
      <c r="L133" s="2">
        <f t="shared" si="9"/>
        <v>26</v>
      </c>
      <c r="M133" s="2" t="str">
        <f t="shared" si="10"/>
        <v/>
      </c>
      <c r="N133" s="2">
        <f t="shared" si="11"/>
        <v>100</v>
      </c>
    </row>
    <row r="134" spans="1:14" ht="15" customHeight="1" x14ac:dyDescent="0.35">
      <c r="A134" s="1">
        <v>27</v>
      </c>
      <c r="B134" s="25"/>
      <c r="C134" s="25">
        <v>27</v>
      </c>
      <c r="D134" s="26" t="str">
        <f>IF(B134&gt;0,(VLOOKUP($B134,[1]Engagement!$B$162:$G$183,3,FALSE))," ")</f>
        <v xml:space="preserve"> </v>
      </c>
      <c r="E134" s="26" t="str">
        <f>IF(B134&gt;0,(VLOOKUP($B134,[1]Engagement!$B$162:$G$183,4,FALSE))," ")</f>
        <v xml:space="preserve"> </v>
      </c>
      <c r="F134" s="26" t="str">
        <f>IF(B134&gt;0,(VLOOKUP($B134,[1]Engagement!$B$162:$G$183,5,FALSE))," ")</f>
        <v xml:space="preserve"> </v>
      </c>
      <c r="G134" s="27" t="str">
        <f>IF(B134&gt;0,(VLOOKUP($B134,[1]Engagement!$B$162:$G$183,6,FALSE))," ")</f>
        <v xml:space="preserve"> </v>
      </c>
      <c r="H134" s="46" t="str">
        <f>IF(B134&gt;0,(VLOOKUP($B134,[1]Engagement!$B$162:$H$183,7,FALSE))," ")</f>
        <v xml:space="preserve"> </v>
      </c>
      <c r="I134" s="3" t="str">
        <f>IF(COUNTIF($F$108:$F134,F134)&lt;2,$F134," ")</f>
        <v xml:space="preserve"> </v>
      </c>
      <c r="J134" s="3">
        <f t="shared" si="8"/>
        <v>27</v>
      </c>
      <c r="K134" s="3" t="str">
        <f>IF(COUNTIF($F$108:$F134,F134)&lt;3,$F134," ")</f>
        <v xml:space="preserve"> </v>
      </c>
      <c r="L134" s="2">
        <f t="shared" si="9"/>
        <v>27</v>
      </c>
      <c r="M134" s="2" t="str">
        <f t="shared" si="10"/>
        <v/>
      </c>
      <c r="N134" s="2">
        <f t="shared" si="11"/>
        <v>100</v>
      </c>
    </row>
    <row r="135" spans="1:14" ht="15" customHeight="1" x14ac:dyDescent="0.35">
      <c r="A135" s="1">
        <v>28</v>
      </c>
      <c r="B135" s="44"/>
      <c r="C135" s="44">
        <v>28</v>
      </c>
      <c r="D135" s="26" t="str">
        <f>IF(B135&gt;0,(VLOOKUP($B135,[1]Engagement!$B$162:$G$183,3,FALSE))," ")</f>
        <v xml:space="preserve"> </v>
      </c>
      <c r="E135" s="26" t="str">
        <f>IF(B135&gt;0,(VLOOKUP($B135,[1]Engagement!$B$162:$G$183,4,FALSE))," ")</f>
        <v xml:space="preserve"> </v>
      </c>
      <c r="F135" s="26" t="str">
        <f>IF(B135&gt;0,(VLOOKUP($B135,[1]Engagement!$B$162:$G$183,5,FALSE))," ")</f>
        <v xml:space="preserve"> </v>
      </c>
      <c r="G135" s="27" t="str">
        <f>IF(B135&gt;0,(VLOOKUP($B135,[1]Engagement!$B$162:$G$183,6,FALSE))," ")</f>
        <v xml:space="preserve"> </v>
      </c>
      <c r="H135" s="46" t="str">
        <f>IF(B135&gt;0,(VLOOKUP($B135,[1]Engagement!$B$162:$H$183,7,FALSE))," ")</f>
        <v xml:space="preserve"> </v>
      </c>
      <c r="I135" s="3" t="str">
        <f>IF(COUNTIF($F$108:$F135,F135)&lt;2,$F135," ")</f>
        <v xml:space="preserve"> </v>
      </c>
      <c r="J135" s="3">
        <f t="shared" si="8"/>
        <v>28</v>
      </c>
      <c r="K135" s="3" t="str">
        <f>IF(COUNTIF($F$108:$F135,F135)&lt;3,$F135," ")</f>
        <v xml:space="preserve"> </v>
      </c>
      <c r="L135" s="2">
        <f t="shared" si="9"/>
        <v>28</v>
      </c>
      <c r="M135" s="2" t="str">
        <f t="shared" si="10"/>
        <v/>
      </c>
      <c r="N135" s="2">
        <f t="shared" si="11"/>
        <v>100</v>
      </c>
    </row>
    <row r="136" spans="1:14" ht="15" customHeight="1" x14ac:dyDescent="0.35">
      <c r="A136" s="1">
        <v>29</v>
      </c>
      <c r="B136" s="47"/>
      <c r="C136" s="47">
        <v>29</v>
      </c>
      <c r="D136" s="26" t="str">
        <f>IF(B136&gt;0,(VLOOKUP($B136,[1]Engagement!$B$162:$G$183,3,FALSE))," ")</f>
        <v xml:space="preserve"> </v>
      </c>
      <c r="E136" s="26" t="str">
        <f>IF(B136&gt;0,(VLOOKUP($B136,[1]Engagement!$B$162:$G$183,4,FALSE))," ")</f>
        <v xml:space="preserve"> </v>
      </c>
      <c r="F136" s="26" t="str">
        <f>IF(B136&gt;0,(VLOOKUP($B136,[1]Engagement!$B$162:$G$183,5,FALSE))," ")</f>
        <v xml:space="preserve"> </v>
      </c>
      <c r="G136" s="27" t="str">
        <f>IF(B136&gt;0,(VLOOKUP($B136,[1]Engagement!$B$162:$G$183,6,FALSE))," ")</f>
        <v xml:space="preserve"> </v>
      </c>
      <c r="H136" s="46" t="str">
        <f>IF(B136&gt;0,(VLOOKUP($B136,[1]Engagement!$B$162:$H$183,7,FALSE))," ")</f>
        <v xml:space="preserve"> </v>
      </c>
      <c r="I136" s="3" t="str">
        <f>IF(COUNTIF($F$108:$F136,F136)&lt;2,$F136," ")</f>
        <v xml:space="preserve"> </v>
      </c>
      <c r="J136" s="3">
        <f t="shared" si="8"/>
        <v>29</v>
      </c>
      <c r="K136" s="3" t="str">
        <f>IF(COUNTIF($F$108:$F136,F136)&lt;3,$F136," ")</f>
        <v xml:space="preserve"> </v>
      </c>
      <c r="L136" s="2">
        <f t="shared" si="9"/>
        <v>29</v>
      </c>
      <c r="M136" s="2" t="str">
        <f t="shared" si="10"/>
        <v/>
      </c>
      <c r="N136" s="2">
        <f t="shared" si="11"/>
        <v>100</v>
      </c>
    </row>
    <row r="137" spans="1:14" ht="15" customHeight="1" x14ac:dyDescent="0.35">
      <c r="A137" s="1">
        <v>30</v>
      </c>
      <c r="B137" s="25"/>
      <c r="C137" s="25">
        <v>30</v>
      </c>
      <c r="D137" s="26" t="str">
        <f>IF(B137&gt;0,(VLOOKUP($B137,[1]Engagement!$B$162:$G$183,3,FALSE))," ")</f>
        <v xml:space="preserve"> </v>
      </c>
      <c r="E137" s="26" t="str">
        <f>IF(B137&gt;0,(VLOOKUP($B137,[1]Engagement!$B$162:$G$183,4,FALSE))," ")</f>
        <v xml:space="preserve"> </v>
      </c>
      <c r="F137" s="26" t="str">
        <f>IF(B137&gt;0,(VLOOKUP($B137,[1]Engagement!$B$162:$G$183,5,FALSE))," ")</f>
        <v xml:space="preserve"> </v>
      </c>
      <c r="G137" s="27" t="str">
        <f>IF(B137&gt;0,(VLOOKUP($B137,[1]Engagement!$B$162:$G$183,6,FALSE))," ")</f>
        <v xml:space="preserve"> </v>
      </c>
      <c r="H137" s="46" t="str">
        <f>IF(B137&gt;0,(VLOOKUP($B137,[1]Engagement!$B$162:$H$183,7,FALSE))," ")</f>
        <v xml:space="preserve"> </v>
      </c>
      <c r="I137" s="3" t="str">
        <f>IF(COUNTIF($F$108:$F137,F137)&lt;2,$F137," ")</f>
        <v xml:space="preserve"> </v>
      </c>
      <c r="J137" s="3">
        <f t="shared" si="8"/>
        <v>30</v>
      </c>
      <c r="K137" s="3" t="str">
        <f>IF(COUNTIF($F$108:$F137,F137)&lt;3,$F137," ")</f>
        <v xml:space="preserve"> </v>
      </c>
      <c r="L137" s="2">
        <f t="shared" si="9"/>
        <v>30</v>
      </c>
      <c r="M137" s="2" t="str">
        <f t="shared" si="10"/>
        <v/>
      </c>
      <c r="N137" s="2">
        <f t="shared" si="11"/>
        <v>100</v>
      </c>
    </row>
    <row r="138" spans="1:14" ht="15" customHeight="1" x14ac:dyDescent="0.35">
      <c r="A138" s="1">
        <v>31</v>
      </c>
      <c r="B138" s="44"/>
      <c r="C138" s="44">
        <v>31</v>
      </c>
      <c r="D138" s="26" t="str">
        <f>IF(B138&gt;0,(VLOOKUP($B138,[1]Engagement!$B$162:$G$183,3,FALSE))," ")</f>
        <v xml:space="preserve"> </v>
      </c>
      <c r="E138" s="26" t="str">
        <f>IF(B138&gt;0,(VLOOKUP($B138,[1]Engagement!$B$162:$G$183,4,FALSE))," ")</f>
        <v xml:space="preserve"> </v>
      </c>
      <c r="F138" s="26" t="str">
        <f>IF(B138&gt;0,(VLOOKUP($B138,[1]Engagement!$B$162:$G$183,5,FALSE))," ")</f>
        <v xml:space="preserve"> </v>
      </c>
      <c r="G138" s="27" t="str">
        <f>IF(B138&gt;0,(VLOOKUP($B138,[1]Engagement!$B$162:$G$183,6,FALSE))," ")</f>
        <v xml:space="preserve"> </v>
      </c>
      <c r="H138" s="46" t="str">
        <f>IF(B138&gt;0,(VLOOKUP($B138,[1]Engagement!$B$162:$H$183,7,FALSE))," ")</f>
        <v xml:space="preserve"> </v>
      </c>
      <c r="I138" s="3" t="str">
        <f>IF(COUNTIF($F$108:$F138,F138)&lt;2,$F138," ")</f>
        <v xml:space="preserve"> </v>
      </c>
      <c r="J138" s="3">
        <f t="shared" si="8"/>
        <v>31</v>
      </c>
      <c r="K138" s="3" t="str">
        <f>IF(COUNTIF($F$108:$F138,F138)&lt;3,$F138," ")</f>
        <v xml:space="preserve"> </v>
      </c>
      <c r="L138" s="2">
        <f t="shared" si="9"/>
        <v>31</v>
      </c>
      <c r="M138" s="2" t="str">
        <f t="shared" si="10"/>
        <v/>
      </c>
      <c r="N138" s="2">
        <f t="shared" si="11"/>
        <v>100</v>
      </c>
    </row>
    <row r="139" spans="1:14" ht="15" customHeight="1" x14ac:dyDescent="0.35">
      <c r="A139" s="1">
        <v>32</v>
      </c>
      <c r="B139" s="47"/>
      <c r="C139" s="47">
        <v>32</v>
      </c>
      <c r="D139" s="26" t="str">
        <f>IF(B139&gt;0,(VLOOKUP($B139,[1]Engagement!$B$162:$G$183,3,FALSE))," ")</f>
        <v xml:space="preserve"> </v>
      </c>
      <c r="E139" s="26" t="str">
        <f>IF(B139&gt;0,(VLOOKUP($B139,[1]Engagement!$B$162:$G$183,4,FALSE))," ")</f>
        <v xml:space="preserve"> </v>
      </c>
      <c r="F139" s="26" t="str">
        <f>IF(B139&gt;0,(VLOOKUP($B139,[1]Engagement!$B$162:$G$183,5,FALSE))," ")</f>
        <v xml:space="preserve"> </v>
      </c>
      <c r="G139" s="27" t="str">
        <f>IF(B139&gt;0,(VLOOKUP($B139,[1]Engagement!$B$162:$G$183,6,FALSE))," ")</f>
        <v xml:space="preserve"> </v>
      </c>
      <c r="H139" s="46" t="str">
        <f>IF(B139&gt;0,(VLOOKUP($B139,[1]Engagement!$B$162:$H$183,7,FALSE))," ")</f>
        <v xml:space="preserve"> </v>
      </c>
      <c r="I139" s="3" t="str">
        <f>IF(COUNTIF($F$108:$F139,F139)&lt;2,$F139," ")</f>
        <v xml:space="preserve"> </v>
      </c>
      <c r="J139" s="3">
        <f t="shared" si="8"/>
        <v>32</v>
      </c>
      <c r="K139" s="3" t="str">
        <f>IF(COUNTIF($F$108:$F139,F139)&lt;3,$F139," ")</f>
        <v xml:space="preserve"> </v>
      </c>
      <c r="L139" s="2">
        <f t="shared" si="9"/>
        <v>32</v>
      </c>
      <c r="M139" s="2" t="str">
        <f t="shared" si="10"/>
        <v/>
      </c>
      <c r="N139" s="2">
        <f t="shared" si="11"/>
        <v>100</v>
      </c>
    </row>
    <row r="140" spans="1:14" ht="15" customHeight="1" x14ac:dyDescent="0.35">
      <c r="A140" s="1">
        <v>33</v>
      </c>
      <c r="B140" s="25"/>
      <c r="C140" s="25">
        <v>33</v>
      </c>
      <c r="D140" s="26" t="str">
        <f>IF(B140&gt;0,(VLOOKUP($B140,[1]Engagement!$B$162:$G$183,3,FALSE))," ")</f>
        <v xml:space="preserve"> </v>
      </c>
      <c r="E140" s="26" t="str">
        <f>IF(B140&gt;0,(VLOOKUP($B140,[1]Engagement!$B$162:$G$183,4,FALSE))," ")</f>
        <v xml:space="preserve"> </v>
      </c>
      <c r="F140" s="26" t="str">
        <f>IF(B140&gt;0,(VLOOKUP($B140,[1]Engagement!$B$162:$G$183,5,FALSE))," ")</f>
        <v xml:space="preserve"> </v>
      </c>
      <c r="G140" s="27" t="str">
        <f>IF(B140&gt;0,(VLOOKUP($B140,[1]Engagement!$B$162:$G$183,6,FALSE))," ")</f>
        <v xml:space="preserve"> </v>
      </c>
      <c r="H140" s="46" t="str">
        <f>IF(B140&gt;0,(VLOOKUP($B140,[1]Engagement!$B$162:$H$183,7,FALSE))," ")</f>
        <v xml:space="preserve"> </v>
      </c>
      <c r="I140" s="3" t="str">
        <f>IF(COUNTIF($F$108:$F140,F140)&lt;2,$F140," ")</f>
        <v xml:space="preserve"> </v>
      </c>
      <c r="J140" s="3">
        <f t="shared" si="8"/>
        <v>33</v>
      </c>
      <c r="K140" s="3" t="str">
        <f>IF(COUNTIF($F$108:$F140,F140)&lt;3,$F140," ")</f>
        <v xml:space="preserve"> </v>
      </c>
      <c r="L140" s="2">
        <f t="shared" si="9"/>
        <v>33</v>
      </c>
      <c r="M140" s="2" t="str">
        <f t="shared" si="10"/>
        <v/>
      </c>
      <c r="N140" s="2">
        <f t="shared" si="11"/>
        <v>100</v>
      </c>
    </row>
    <row r="141" spans="1:14" ht="15" customHeight="1" x14ac:dyDescent="0.35">
      <c r="A141" s="1">
        <v>34</v>
      </c>
      <c r="B141" s="44"/>
      <c r="C141" s="44">
        <v>34</v>
      </c>
      <c r="D141" s="26" t="str">
        <f>IF(B141&gt;0,(VLOOKUP($B141,[1]Engagement!$B$162:$G$183,3,FALSE))," ")</f>
        <v xml:space="preserve"> </v>
      </c>
      <c r="E141" s="26" t="str">
        <f>IF(B141&gt;0,(VLOOKUP($B141,[1]Engagement!$B$162:$G$183,4,FALSE))," ")</f>
        <v xml:space="preserve"> </v>
      </c>
      <c r="F141" s="26" t="str">
        <f>IF(B141&gt;0,(VLOOKUP($B141,[1]Engagement!$B$162:$G$183,5,FALSE))," ")</f>
        <v xml:space="preserve"> </v>
      </c>
      <c r="G141" s="27" t="str">
        <f>IF(B141&gt;0,(VLOOKUP($B141,[1]Engagement!$B$162:$G$183,6,FALSE))," ")</f>
        <v xml:space="preserve"> </v>
      </c>
      <c r="H141" s="46" t="str">
        <f>IF(B141&gt;0,(VLOOKUP($B141,[1]Engagement!$B$162:$H$183,7,FALSE))," ")</f>
        <v xml:space="preserve"> </v>
      </c>
      <c r="I141" s="3" t="str">
        <f>IF(COUNTIF($F$108:$F141,F141)&lt;2,$F141," ")</f>
        <v xml:space="preserve"> </v>
      </c>
      <c r="J141" s="3">
        <f t="shared" si="8"/>
        <v>34</v>
      </c>
      <c r="K141" s="3" t="str">
        <f>IF(COUNTIF($F$108:$F141,F141)&lt;3,$F141," ")</f>
        <v xml:space="preserve"> </v>
      </c>
      <c r="L141" s="2">
        <f t="shared" si="9"/>
        <v>34</v>
      </c>
      <c r="M141" s="2" t="str">
        <f t="shared" si="10"/>
        <v/>
      </c>
      <c r="N141" s="2">
        <f t="shared" si="11"/>
        <v>100</v>
      </c>
    </row>
    <row r="142" spans="1:14" ht="15" customHeight="1" x14ac:dyDescent="0.35">
      <c r="A142" s="1">
        <v>35</v>
      </c>
      <c r="B142" s="47"/>
      <c r="C142" s="47">
        <v>35</v>
      </c>
      <c r="D142" s="26" t="str">
        <f>IF(B142&gt;0,(VLOOKUP($B142,[1]Engagement!$B$162:$G$183,3,FALSE))," ")</f>
        <v xml:space="preserve"> </v>
      </c>
      <c r="E142" s="26" t="str">
        <f>IF(B142&gt;0,(VLOOKUP($B142,[1]Engagement!$B$162:$G$183,4,FALSE))," ")</f>
        <v xml:space="preserve"> </v>
      </c>
      <c r="F142" s="26" t="str">
        <f>IF(B142&gt;0,(VLOOKUP($B142,[1]Engagement!$B$162:$G$183,5,FALSE))," ")</f>
        <v xml:space="preserve"> </v>
      </c>
      <c r="G142" s="27" t="str">
        <f>IF(B142&gt;0,(VLOOKUP($B142,[1]Engagement!$B$162:$G$183,6,FALSE))," ")</f>
        <v xml:space="preserve"> </v>
      </c>
      <c r="H142" s="46" t="str">
        <f>IF(B142&gt;0,(VLOOKUP($B142,[1]Engagement!$B$162:$H$183,7,FALSE))," ")</f>
        <v xml:space="preserve"> </v>
      </c>
      <c r="I142" s="3" t="str">
        <f>IF(COUNTIF($F$108:$F142,F142)&lt;2,$F142," ")</f>
        <v xml:space="preserve"> </v>
      </c>
      <c r="J142" s="3">
        <f t="shared" si="8"/>
        <v>35</v>
      </c>
      <c r="K142" s="3" t="str">
        <f>IF(COUNTIF($F$108:$F142,F142)&lt;3,$F142," ")</f>
        <v xml:space="preserve"> </v>
      </c>
      <c r="L142" s="2">
        <f t="shared" si="9"/>
        <v>35</v>
      </c>
      <c r="M142" s="2" t="str">
        <f t="shared" si="10"/>
        <v/>
      </c>
      <c r="N142" s="2">
        <f t="shared" si="11"/>
        <v>100</v>
      </c>
    </row>
    <row r="143" spans="1:14" ht="15" customHeight="1" x14ac:dyDescent="0.35">
      <c r="A143" s="1">
        <v>36</v>
      </c>
      <c r="B143" s="25"/>
      <c r="C143" s="25">
        <v>36</v>
      </c>
      <c r="D143" s="26" t="str">
        <f>IF(B143&gt;0,(VLOOKUP($B143,[1]Engagement!$B$162:$G$183,3,FALSE))," ")</f>
        <v xml:space="preserve"> </v>
      </c>
      <c r="E143" s="26" t="str">
        <f>IF(B143&gt;0,(VLOOKUP($B143,[1]Engagement!$B$162:$G$183,4,FALSE))," ")</f>
        <v xml:space="preserve"> </v>
      </c>
      <c r="F143" s="26" t="str">
        <f>IF(B143&gt;0,(VLOOKUP($B143,[1]Engagement!$B$162:$G$183,5,FALSE))," ")</f>
        <v xml:space="preserve"> </v>
      </c>
      <c r="G143" s="27" t="str">
        <f>IF(B143&gt;0,(VLOOKUP($B143,[1]Engagement!$B$162:$G$183,6,FALSE))," ")</f>
        <v xml:space="preserve"> </v>
      </c>
      <c r="H143" s="46" t="str">
        <f>IF(B143&gt;0,(VLOOKUP($B143,[1]Engagement!$B$162:$H$183,7,FALSE))," ")</f>
        <v xml:space="preserve"> </v>
      </c>
      <c r="I143" s="3" t="str">
        <f>IF(COUNTIF($F$108:$F143,F143)&lt;2,$F143," ")</f>
        <v xml:space="preserve"> </v>
      </c>
      <c r="J143" s="3">
        <f t="shared" si="8"/>
        <v>36</v>
      </c>
      <c r="K143" s="3" t="str">
        <f>IF(COUNTIF($F$108:$F143,F143)&lt;3,$F143," ")</f>
        <v xml:space="preserve"> </v>
      </c>
      <c r="L143" s="2">
        <f t="shared" si="9"/>
        <v>36</v>
      </c>
      <c r="M143" s="2" t="str">
        <f t="shared" si="10"/>
        <v/>
      </c>
      <c r="N143" s="2">
        <f t="shared" si="11"/>
        <v>100</v>
      </c>
    </row>
    <row r="144" spans="1:14" ht="15" customHeight="1" x14ac:dyDescent="0.35">
      <c r="A144" s="1">
        <v>37</v>
      </c>
      <c r="B144" s="44"/>
      <c r="C144" s="44">
        <v>37</v>
      </c>
      <c r="D144" s="26" t="str">
        <f>IF(B144&gt;0,(VLOOKUP($B144,[1]Engagement!$B$162:$G$183,3,FALSE))," ")</f>
        <v xml:space="preserve"> </v>
      </c>
      <c r="E144" s="26" t="str">
        <f>IF(B144&gt;0,(VLOOKUP($B144,[1]Engagement!$B$162:$G$183,4,FALSE))," ")</f>
        <v xml:space="preserve"> </v>
      </c>
      <c r="F144" s="26" t="str">
        <f>IF(B144&gt;0,(VLOOKUP($B144,[1]Engagement!$B$162:$G$183,5,FALSE))," ")</f>
        <v xml:space="preserve"> </v>
      </c>
      <c r="G144" s="27" t="str">
        <f>IF(B144&gt;0,(VLOOKUP($B144,[1]Engagement!$B$162:$G$183,6,FALSE))," ")</f>
        <v xml:space="preserve"> </v>
      </c>
      <c r="H144" s="46" t="str">
        <f>IF(B144&gt;0,(VLOOKUP($B144,[1]Engagement!$B$162:$H$183,7,FALSE))," ")</f>
        <v xml:space="preserve"> </v>
      </c>
      <c r="I144" s="3" t="str">
        <f>IF(COUNTIF($F$108:$F144,F144)&lt;2,$F144," ")</f>
        <v xml:space="preserve"> </v>
      </c>
      <c r="J144" s="3">
        <f t="shared" si="8"/>
        <v>37</v>
      </c>
      <c r="K144" s="3" t="str">
        <f>IF(COUNTIF($F$108:$F144,F144)&lt;3,$F144," ")</f>
        <v xml:space="preserve"> </v>
      </c>
      <c r="L144" s="2">
        <f t="shared" si="9"/>
        <v>37</v>
      </c>
      <c r="M144" s="2" t="str">
        <f t="shared" si="10"/>
        <v/>
      </c>
      <c r="N144" s="2">
        <f t="shared" si="11"/>
        <v>100</v>
      </c>
    </row>
    <row r="145" spans="1:14" ht="15" customHeight="1" x14ac:dyDescent="0.35">
      <c r="A145" s="1">
        <v>38</v>
      </c>
      <c r="B145" s="47"/>
      <c r="C145" s="47">
        <v>38</v>
      </c>
      <c r="D145" s="26" t="str">
        <f>IF(B145&gt;0,(VLOOKUP($B145,[1]Engagement!$B$162:$G$183,3,FALSE))," ")</f>
        <v xml:space="preserve"> </v>
      </c>
      <c r="E145" s="26" t="str">
        <f>IF(B145&gt;0,(VLOOKUP($B145,[1]Engagement!$B$162:$G$183,4,FALSE))," ")</f>
        <v xml:space="preserve"> </v>
      </c>
      <c r="F145" s="26" t="str">
        <f>IF(B145&gt;0,(VLOOKUP($B145,[1]Engagement!$B$162:$G$183,5,FALSE))," ")</f>
        <v xml:space="preserve"> </v>
      </c>
      <c r="G145" s="27" t="str">
        <f>IF(B145&gt;0,(VLOOKUP($B145,[1]Engagement!$B$162:$G$183,6,FALSE))," ")</f>
        <v xml:space="preserve"> </v>
      </c>
      <c r="H145" s="46" t="str">
        <f>IF(B145&gt;0,(VLOOKUP($B145,[1]Engagement!$B$162:$H$183,7,FALSE))," ")</f>
        <v xml:space="preserve"> </v>
      </c>
      <c r="I145" s="3" t="str">
        <f>IF(COUNTIF($F$108:$F145,F145)&lt;2,$F145," ")</f>
        <v xml:space="preserve"> </v>
      </c>
      <c r="J145" s="3">
        <f t="shared" si="8"/>
        <v>38</v>
      </c>
      <c r="K145" s="3" t="str">
        <f>IF(COUNTIF($F$108:$F145,F145)&lt;3,$F145," ")</f>
        <v xml:space="preserve"> </v>
      </c>
      <c r="L145" s="2">
        <f t="shared" si="9"/>
        <v>38</v>
      </c>
      <c r="M145" s="2" t="str">
        <f t="shared" si="10"/>
        <v/>
      </c>
      <c r="N145" s="2">
        <f t="shared" si="11"/>
        <v>100</v>
      </c>
    </row>
    <row r="146" spans="1:14" ht="15" customHeight="1" x14ac:dyDescent="0.35">
      <c r="A146" s="1">
        <v>39</v>
      </c>
      <c r="B146" s="25"/>
      <c r="C146" s="25">
        <v>39</v>
      </c>
      <c r="D146" s="26" t="str">
        <f>IF(B146&gt;0,(VLOOKUP($B146,[1]Engagement!$B$162:$G$183,3,FALSE))," ")</f>
        <v xml:space="preserve"> </v>
      </c>
      <c r="E146" s="26" t="str">
        <f>IF(B146&gt;0,(VLOOKUP($B146,[1]Engagement!$B$162:$G$183,4,FALSE))," ")</f>
        <v xml:space="preserve"> </v>
      </c>
      <c r="F146" s="26" t="str">
        <f>IF(B146&gt;0,(VLOOKUP($B146,[1]Engagement!$B$162:$G$183,5,FALSE))," ")</f>
        <v xml:space="preserve"> </v>
      </c>
      <c r="G146" s="27" t="str">
        <f>IF(B146&gt;0,(VLOOKUP($B146,[1]Engagement!$B$162:$G$183,6,FALSE))," ")</f>
        <v xml:space="preserve"> </v>
      </c>
      <c r="H146" s="46" t="str">
        <f>IF(B146&gt;0,(VLOOKUP($B146,[1]Engagement!$B$162:$H$183,7,FALSE))," ")</f>
        <v xml:space="preserve"> </v>
      </c>
      <c r="I146" s="3" t="str">
        <f>IF(COUNTIF($F$108:$F146,F146)&lt;2,$F146," ")</f>
        <v xml:space="preserve"> </v>
      </c>
      <c r="J146" s="3">
        <f t="shared" si="8"/>
        <v>39</v>
      </c>
      <c r="K146" s="3" t="str">
        <f>IF(COUNTIF($F$108:$F146,F146)&lt;3,$F146," ")</f>
        <v xml:space="preserve"> </v>
      </c>
      <c r="L146" s="2">
        <f t="shared" si="9"/>
        <v>39</v>
      </c>
      <c r="M146" s="2" t="str">
        <f t="shared" si="10"/>
        <v/>
      </c>
      <c r="N146" s="2">
        <f t="shared" si="11"/>
        <v>100</v>
      </c>
    </row>
    <row r="147" spans="1:14" ht="15" customHeight="1" x14ac:dyDescent="0.35">
      <c r="A147" s="1">
        <v>40</v>
      </c>
      <c r="B147" s="44"/>
      <c r="C147" s="44">
        <v>40</v>
      </c>
      <c r="D147" s="26" t="str">
        <f>IF(B147&gt;0,(VLOOKUP($B147,[1]Engagement!$B$162:$G$183,3,FALSE))," ")</f>
        <v xml:space="preserve"> </v>
      </c>
      <c r="E147" s="26" t="str">
        <f>IF(B147&gt;0,(VLOOKUP($B147,[1]Engagement!$B$162:$G$183,4,FALSE))," ")</f>
        <v xml:space="preserve"> </v>
      </c>
      <c r="F147" s="26" t="str">
        <f>IF(B147&gt;0,(VLOOKUP($B147,[1]Engagement!$B$162:$G$183,5,FALSE))," ")</f>
        <v xml:space="preserve"> </v>
      </c>
      <c r="G147" s="27" t="str">
        <f>IF(B147&gt;0,(VLOOKUP($B147,[1]Engagement!$B$162:$G$183,6,FALSE))," ")</f>
        <v xml:space="preserve"> </v>
      </c>
      <c r="H147" s="46" t="str">
        <f>IF(B147&gt;0,(VLOOKUP($B147,[1]Engagement!$B$162:$H$183,7,FALSE))," ")</f>
        <v xml:space="preserve"> </v>
      </c>
      <c r="I147" s="3" t="str">
        <f>IF(COUNTIF($F$108:$F147,F147)&lt;2,$F147," ")</f>
        <v xml:space="preserve"> </v>
      </c>
      <c r="J147" s="3">
        <f t="shared" si="8"/>
        <v>40</v>
      </c>
      <c r="K147" s="3" t="str">
        <f>IF(COUNTIF($F$108:$F147,F147)&lt;3,$F147," ")</f>
        <v xml:space="preserve"> </v>
      </c>
      <c r="L147" s="2">
        <f t="shared" si="9"/>
        <v>40</v>
      </c>
      <c r="M147" s="2" t="str">
        <f t="shared" si="10"/>
        <v/>
      </c>
      <c r="N147" s="2">
        <f t="shared" si="11"/>
        <v>100</v>
      </c>
    </row>
    <row r="148" spans="1:14" ht="15" customHeight="1" x14ac:dyDescent="0.35">
      <c r="A148" s="1">
        <v>41</v>
      </c>
      <c r="B148" s="25"/>
      <c r="C148" s="25">
        <v>41</v>
      </c>
      <c r="D148" s="26" t="str">
        <f>IF(B148&gt;0,(VLOOKUP($B148,[1]Engagement!$B$162:$G$183,3,FALSE))," ")</f>
        <v xml:space="preserve"> </v>
      </c>
      <c r="E148" s="26" t="str">
        <f>IF(B148&gt;0,(VLOOKUP($B148,[1]Engagement!$B$162:$G$183,4,FALSE))," ")</f>
        <v xml:space="preserve"> </v>
      </c>
      <c r="F148" s="26" t="str">
        <f>IF(B148&gt;0,(VLOOKUP($B148,[1]Engagement!$B$162:$G$183,5,FALSE))," ")</f>
        <v xml:space="preserve"> </v>
      </c>
      <c r="G148" s="27" t="str">
        <f>IF(B148&gt;0,(VLOOKUP($B148,[1]Engagement!$B$162:$G$183,6,FALSE))," ")</f>
        <v xml:space="preserve"> </v>
      </c>
      <c r="H148" s="46" t="str">
        <f>IF(B148&gt;0,(VLOOKUP($B148,[1]Engagement!$B$162:$H$183,7,FALSE))," ")</f>
        <v xml:space="preserve"> </v>
      </c>
      <c r="I148" s="3" t="str">
        <f>IF(COUNTIF($F$108:$F148,F148)&lt;2,$F148," ")</f>
        <v xml:space="preserve"> </v>
      </c>
      <c r="J148" s="3">
        <f t="shared" si="8"/>
        <v>41</v>
      </c>
      <c r="K148" s="3" t="str">
        <f>IF(COUNTIF($F$108:$F148,F148)&lt;3,$F148," ")</f>
        <v xml:space="preserve"> </v>
      </c>
      <c r="L148" s="2">
        <f t="shared" si="9"/>
        <v>41</v>
      </c>
      <c r="M148" s="2" t="str">
        <f t="shared" si="10"/>
        <v/>
      </c>
      <c r="N148" s="2">
        <f t="shared" si="11"/>
        <v>100</v>
      </c>
    </row>
    <row r="149" spans="1:14" ht="15" customHeight="1" x14ac:dyDescent="0.35">
      <c r="A149" s="1">
        <v>42</v>
      </c>
      <c r="B149" s="44"/>
      <c r="C149" s="44">
        <v>42</v>
      </c>
      <c r="D149" s="26" t="str">
        <f>IF(B149&gt;0,(VLOOKUP($B149,[1]Engagement!$B$162:$G$183,3,FALSE))," ")</f>
        <v xml:space="preserve"> </v>
      </c>
      <c r="E149" s="26" t="str">
        <f>IF(B149&gt;0,(VLOOKUP($B149,[1]Engagement!$B$162:$G$183,4,FALSE))," ")</f>
        <v xml:space="preserve"> </v>
      </c>
      <c r="F149" s="26" t="str">
        <f>IF(B149&gt;0,(VLOOKUP($B149,[1]Engagement!$B$162:$G$183,5,FALSE))," ")</f>
        <v xml:space="preserve"> </v>
      </c>
      <c r="G149" s="27" t="str">
        <f>IF(B149&gt;0,(VLOOKUP($B149,[1]Engagement!$B$162:$G$183,6,FALSE))," ")</f>
        <v xml:space="preserve"> </v>
      </c>
      <c r="H149" s="46" t="str">
        <f>IF(B149&gt;0,(VLOOKUP($B149,[1]Engagement!$B$162:$H$183,7,FALSE))," ")</f>
        <v xml:space="preserve"> </v>
      </c>
      <c r="I149" s="3" t="str">
        <f>IF(COUNTIF($F$108:$F149,F149)&lt;2,$F149," ")</f>
        <v xml:space="preserve"> </v>
      </c>
      <c r="J149" s="3">
        <f t="shared" si="8"/>
        <v>42</v>
      </c>
      <c r="K149" s="3" t="str">
        <f>IF(COUNTIF($F$108:$F149,F149)&lt;3,$F149," ")</f>
        <v xml:space="preserve"> </v>
      </c>
      <c r="L149" s="2">
        <f t="shared" si="9"/>
        <v>42</v>
      </c>
      <c r="M149" s="2" t="str">
        <f t="shared" si="10"/>
        <v/>
      </c>
      <c r="N149" s="2">
        <f t="shared" si="11"/>
        <v>100</v>
      </c>
    </row>
    <row r="150" spans="1:14" ht="15" customHeight="1" x14ac:dyDescent="0.35">
      <c r="A150" s="1">
        <v>43</v>
      </c>
      <c r="B150" s="25"/>
      <c r="C150" s="25">
        <v>43</v>
      </c>
      <c r="D150" s="26" t="str">
        <f>IF(B150&gt;0,(VLOOKUP($B150,[1]Engagement!$B$162:$G$183,3,FALSE))," ")</f>
        <v xml:space="preserve"> </v>
      </c>
      <c r="E150" s="26" t="str">
        <f>IF(B150&gt;0,(VLOOKUP($B150,[1]Engagement!$B$162:$G$183,4,FALSE))," ")</f>
        <v xml:space="preserve"> </v>
      </c>
      <c r="F150" s="26" t="str">
        <f>IF(B150&gt;0,(VLOOKUP($B150,[1]Engagement!$B$162:$G$183,5,FALSE))," ")</f>
        <v xml:space="preserve"> </v>
      </c>
      <c r="G150" s="27" t="str">
        <f>IF(B150&gt;0,(VLOOKUP($B150,[1]Engagement!$B$162:$G$183,6,FALSE))," ")</f>
        <v xml:space="preserve"> </v>
      </c>
      <c r="H150" s="46" t="str">
        <f>IF(B150&gt;0,(VLOOKUP($B150,[1]Engagement!$B$162:$H$183,7,FALSE))," ")</f>
        <v xml:space="preserve"> </v>
      </c>
      <c r="I150" s="3" t="str">
        <f>IF(COUNTIF($F$108:$F150,F150)&lt;2,$F150," ")</f>
        <v xml:space="preserve"> </v>
      </c>
      <c r="J150" s="3">
        <f t="shared" si="8"/>
        <v>43</v>
      </c>
      <c r="K150" s="3" t="str">
        <f>IF(COUNTIF($F$108:$F150,F150)&lt;3,$F150," ")</f>
        <v xml:space="preserve"> </v>
      </c>
      <c r="L150" s="2">
        <f t="shared" si="9"/>
        <v>43</v>
      </c>
      <c r="M150" s="2" t="str">
        <f t="shared" si="10"/>
        <v/>
      </c>
      <c r="N150" s="2">
        <f t="shared" si="11"/>
        <v>100</v>
      </c>
    </row>
    <row r="151" spans="1:14" ht="15" customHeight="1" x14ac:dyDescent="0.35">
      <c r="A151" s="1">
        <v>44</v>
      </c>
      <c r="B151" s="44"/>
      <c r="C151" s="44">
        <v>44</v>
      </c>
      <c r="D151" s="26" t="str">
        <f>IF(B151&gt;0,(VLOOKUP($B151,[1]Engagement!$B$162:$G$183,3,FALSE))," ")</f>
        <v xml:space="preserve"> </v>
      </c>
      <c r="E151" s="26" t="str">
        <f>IF(B151&gt;0,(VLOOKUP($B151,[1]Engagement!$B$162:$G$183,4,FALSE))," ")</f>
        <v xml:space="preserve"> </v>
      </c>
      <c r="F151" s="26" t="str">
        <f>IF(B151&gt;0,(VLOOKUP($B151,[1]Engagement!$B$162:$G$183,5,FALSE))," ")</f>
        <v xml:space="preserve"> </v>
      </c>
      <c r="G151" s="27" t="str">
        <f>IF(B151&gt;0,(VLOOKUP($B151,[1]Engagement!$B$162:$G$183,6,FALSE))," ")</f>
        <v xml:space="preserve"> </v>
      </c>
      <c r="H151" s="46" t="str">
        <f>IF(B151&gt;0,(VLOOKUP($B151,[1]Engagement!$B$162:$H$183,7,FALSE))," ")</f>
        <v xml:space="preserve"> </v>
      </c>
      <c r="I151" s="3" t="str">
        <f>IF(COUNTIF($F$108:$F151,F151)&lt;2,$F151," ")</f>
        <v xml:space="preserve"> </v>
      </c>
      <c r="J151" s="3">
        <f t="shared" si="8"/>
        <v>44</v>
      </c>
      <c r="K151" s="3" t="str">
        <f>IF(COUNTIF($F$108:$F151,F151)&lt;3,$F151," ")</f>
        <v xml:space="preserve"> </v>
      </c>
      <c r="L151" s="2">
        <f t="shared" si="9"/>
        <v>44</v>
      </c>
      <c r="M151" s="2" t="str">
        <f t="shared" si="10"/>
        <v/>
      </c>
      <c r="N151" s="2">
        <f t="shared" si="11"/>
        <v>100</v>
      </c>
    </row>
    <row r="152" spans="1:14" ht="15" customHeight="1" x14ac:dyDescent="0.35">
      <c r="A152" s="1">
        <v>45</v>
      </c>
      <c r="B152" s="25"/>
      <c r="C152" s="25">
        <v>45</v>
      </c>
      <c r="D152" s="26" t="str">
        <f>IF(B152&gt;0,(VLOOKUP($B152,[1]Engagement!$B$162:$G$183,3,FALSE))," ")</f>
        <v xml:space="preserve"> </v>
      </c>
      <c r="E152" s="26" t="str">
        <f>IF(B152&gt;0,(VLOOKUP($B152,[1]Engagement!$B$162:$G$183,4,FALSE))," ")</f>
        <v xml:space="preserve"> </v>
      </c>
      <c r="F152" s="26" t="str">
        <f>IF(B152&gt;0,(VLOOKUP($B152,[1]Engagement!$B$162:$G$183,5,FALSE))," ")</f>
        <v xml:space="preserve"> </v>
      </c>
      <c r="G152" s="27" t="str">
        <f>IF(B152&gt;0,(VLOOKUP($B152,[1]Engagement!$B$162:$G$183,6,FALSE))," ")</f>
        <v xml:space="preserve"> </v>
      </c>
      <c r="H152" s="46" t="str">
        <f>IF(B152&gt;0,(VLOOKUP($B152,[1]Engagement!$B$162:$H$183,7,FALSE))," ")</f>
        <v xml:space="preserve"> </v>
      </c>
      <c r="I152" s="3" t="str">
        <f>IF(COUNTIF($F$108:$F152,F152)&lt;2,$F152," ")</f>
        <v xml:space="preserve"> </v>
      </c>
      <c r="J152" s="3">
        <f t="shared" si="8"/>
        <v>45</v>
      </c>
      <c r="K152" s="3" t="str">
        <f>IF(COUNTIF($F$108:$F152,F152)&lt;3,$F152," ")</f>
        <v xml:space="preserve"> </v>
      </c>
      <c r="L152" s="2">
        <f t="shared" si="9"/>
        <v>45</v>
      </c>
      <c r="M152" s="2" t="str">
        <f t="shared" si="10"/>
        <v/>
      </c>
      <c r="N152" s="2">
        <f t="shared" si="11"/>
        <v>100</v>
      </c>
    </row>
    <row r="153" spans="1:14" ht="15" customHeight="1" x14ac:dyDescent="0.35">
      <c r="A153" s="1">
        <v>46</v>
      </c>
      <c r="B153" s="44"/>
      <c r="C153" s="44">
        <v>46</v>
      </c>
      <c r="D153" s="26" t="str">
        <f>IF(B153&gt;0,(VLOOKUP($B153,[1]Engagement!$B$162:$G$183,3,FALSE))," ")</f>
        <v xml:space="preserve"> </v>
      </c>
      <c r="E153" s="26" t="str">
        <f>IF(B153&gt;0,(VLOOKUP($B153,[1]Engagement!$B$162:$G$183,4,FALSE))," ")</f>
        <v xml:space="preserve"> </v>
      </c>
      <c r="F153" s="26" t="str">
        <f>IF(B153&gt;0,(VLOOKUP($B153,[1]Engagement!$B$162:$G$183,5,FALSE))," ")</f>
        <v xml:space="preserve"> </v>
      </c>
      <c r="G153" s="27" t="str">
        <f>IF(B153&gt;0,(VLOOKUP($B153,[1]Engagement!$B$162:$G$183,6,FALSE))," ")</f>
        <v xml:space="preserve"> </v>
      </c>
      <c r="H153" s="46" t="str">
        <f>IF(B153&gt;0,(VLOOKUP($B153,[1]Engagement!$B$162:$H$183,7,FALSE))," ")</f>
        <v xml:space="preserve"> </v>
      </c>
      <c r="I153" s="3" t="str">
        <f>IF(COUNTIF($F$108:$F153,F153)&lt;2,$F153," ")</f>
        <v xml:space="preserve"> </v>
      </c>
      <c r="J153" s="3">
        <f t="shared" si="8"/>
        <v>46</v>
      </c>
      <c r="K153" s="3" t="str">
        <f>IF(COUNTIF($F$108:$F153,F153)&lt;3,$F153," ")</f>
        <v xml:space="preserve"> </v>
      </c>
      <c r="L153" s="2">
        <f t="shared" si="9"/>
        <v>46</v>
      </c>
      <c r="M153" s="2" t="str">
        <f t="shared" si="10"/>
        <v/>
      </c>
      <c r="N153" s="2">
        <f t="shared" si="11"/>
        <v>100</v>
      </c>
    </row>
    <row r="154" spans="1:14" ht="15" customHeight="1" x14ac:dyDescent="0.35">
      <c r="A154" s="1">
        <v>47</v>
      </c>
      <c r="B154" s="25"/>
      <c r="C154" s="25">
        <v>47</v>
      </c>
      <c r="D154" s="26" t="str">
        <f>IF(B154&gt;0,(VLOOKUP($B154,[1]Engagement!$B$162:$G$183,3,FALSE))," ")</f>
        <v xml:space="preserve"> </v>
      </c>
      <c r="E154" s="26" t="str">
        <f>IF(B154&gt;0,(VLOOKUP($B154,[1]Engagement!$B$162:$G$183,4,FALSE))," ")</f>
        <v xml:space="preserve"> </v>
      </c>
      <c r="F154" s="26" t="str">
        <f>IF(B154&gt;0,(VLOOKUP($B154,[1]Engagement!$B$162:$G$183,5,FALSE))," ")</f>
        <v xml:space="preserve"> </v>
      </c>
      <c r="G154" s="27" t="str">
        <f>IF(B154&gt;0,(VLOOKUP($B154,[1]Engagement!$B$162:$G$183,6,FALSE))," ")</f>
        <v xml:space="preserve"> </v>
      </c>
      <c r="H154" s="46" t="str">
        <f>IF(B154&gt;0,(VLOOKUP($B154,[1]Engagement!$B$162:$H$183,7,FALSE))," ")</f>
        <v xml:space="preserve"> </v>
      </c>
      <c r="I154" s="3" t="str">
        <f>IF(COUNTIF($F$108:$F154,F154)&lt;2,$F154," ")</f>
        <v xml:space="preserve"> </v>
      </c>
      <c r="J154" s="3">
        <f t="shared" si="8"/>
        <v>47</v>
      </c>
      <c r="K154" s="3" t="str">
        <f>IF(COUNTIF($F$108:$F154,F154)&lt;3,$F154," ")</f>
        <v xml:space="preserve"> </v>
      </c>
      <c r="L154" s="2">
        <f t="shared" si="9"/>
        <v>47</v>
      </c>
      <c r="M154" s="2" t="str">
        <f t="shared" si="10"/>
        <v/>
      </c>
      <c r="N154" s="2">
        <f t="shared" si="11"/>
        <v>100</v>
      </c>
    </row>
    <row r="155" spans="1:14" ht="15" customHeight="1" x14ac:dyDescent="0.35">
      <c r="A155" s="1">
        <v>48</v>
      </c>
      <c r="B155" s="44"/>
      <c r="C155" s="44">
        <v>48</v>
      </c>
      <c r="D155" s="26" t="str">
        <f>IF(B155&gt;0,(VLOOKUP($B155,[1]Engagement!$B$162:$G$183,3,FALSE))," ")</f>
        <v xml:space="preserve"> </v>
      </c>
      <c r="E155" s="26" t="str">
        <f>IF(B155&gt;0,(VLOOKUP($B155,[1]Engagement!$B$162:$G$183,4,FALSE))," ")</f>
        <v xml:space="preserve"> </v>
      </c>
      <c r="F155" s="26" t="str">
        <f>IF(B155&gt;0,(VLOOKUP($B155,[1]Engagement!$B$162:$G$183,5,FALSE))," ")</f>
        <v xml:space="preserve"> </v>
      </c>
      <c r="G155" s="27" t="str">
        <f>IF(B155&gt;0,(VLOOKUP($B155,[1]Engagement!$B$162:$G$183,6,FALSE))," ")</f>
        <v xml:space="preserve"> </v>
      </c>
      <c r="H155" s="46" t="str">
        <f>IF(B155&gt;0,(VLOOKUP($B155,[1]Engagement!$B$162:$H$183,7,FALSE))," ")</f>
        <v xml:space="preserve"> </v>
      </c>
      <c r="I155" s="3" t="str">
        <f>IF(COUNTIF($F$108:$F155,F155)&lt;2,$F155," ")</f>
        <v xml:space="preserve"> </v>
      </c>
      <c r="J155" s="3">
        <f t="shared" si="8"/>
        <v>48</v>
      </c>
      <c r="K155" s="3" t="str">
        <f>IF(COUNTIF($F$108:$F155,F155)&lt;3,$F155," ")</f>
        <v xml:space="preserve"> </v>
      </c>
      <c r="L155" s="2">
        <f t="shared" si="9"/>
        <v>48</v>
      </c>
      <c r="M155" s="2" t="str">
        <f t="shared" si="10"/>
        <v/>
      </c>
      <c r="N155" s="2">
        <f t="shared" si="11"/>
        <v>100</v>
      </c>
    </row>
    <row r="156" spans="1:14" ht="15" customHeight="1" x14ac:dyDescent="0.35">
      <c r="A156" s="1">
        <v>49</v>
      </c>
      <c r="B156" s="25"/>
      <c r="C156" s="25">
        <v>49</v>
      </c>
      <c r="D156" s="26" t="str">
        <f>IF(B156&gt;0,(VLOOKUP($B156,[1]Engagement!$B$162:$G$183,3,FALSE))," ")</f>
        <v xml:space="preserve"> </v>
      </c>
      <c r="E156" s="26" t="str">
        <f>IF(B156&gt;0,(VLOOKUP($B156,[1]Engagement!$B$162:$G$183,4,FALSE))," ")</f>
        <v xml:space="preserve"> </v>
      </c>
      <c r="F156" s="26" t="str">
        <f>IF(B156&gt;0,(VLOOKUP($B156,[1]Engagement!$B$162:$G$183,5,FALSE))," ")</f>
        <v xml:space="preserve"> </v>
      </c>
      <c r="G156" s="27" t="str">
        <f>IF(B156&gt;0,(VLOOKUP($B156,[1]Engagement!$B$162:$G$183,6,FALSE))," ")</f>
        <v xml:space="preserve"> </v>
      </c>
      <c r="H156" s="46" t="str">
        <f>IF(B156&gt;0,(VLOOKUP($B156,[1]Engagement!$B$162:$H$183,7,FALSE))," ")</f>
        <v xml:space="preserve"> </v>
      </c>
      <c r="I156" s="3" t="str">
        <f>IF(COUNTIF($F$108:$F156,F156)&lt;2,$F156," ")</f>
        <v xml:space="preserve"> </v>
      </c>
      <c r="J156" s="3">
        <f t="shared" si="8"/>
        <v>49</v>
      </c>
      <c r="K156" s="3" t="str">
        <f>IF(COUNTIF($F$108:$F156,F156)&lt;3,$F156," ")</f>
        <v xml:space="preserve"> </v>
      </c>
      <c r="L156" s="2">
        <f t="shared" si="9"/>
        <v>49</v>
      </c>
      <c r="M156" s="2" t="str">
        <f t="shared" si="10"/>
        <v/>
      </c>
      <c r="N156" s="2">
        <f t="shared" si="11"/>
        <v>100</v>
      </c>
    </row>
    <row r="157" spans="1:14" ht="15" customHeight="1" x14ac:dyDescent="0.35">
      <c r="A157" s="1">
        <v>50</v>
      </c>
      <c r="B157" s="44"/>
      <c r="C157" s="44">
        <v>50</v>
      </c>
      <c r="D157" s="26" t="str">
        <f>IF(B157&gt;0,(VLOOKUP($B157,[1]Engagement!$B$162:$G$183,3,FALSE))," ")</f>
        <v xml:space="preserve"> </v>
      </c>
      <c r="E157" s="26" t="str">
        <f>IF(B157&gt;0,(VLOOKUP($B157,[1]Engagement!$B$162:$G$183,4,FALSE))," ")</f>
        <v xml:space="preserve"> </v>
      </c>
      <c r="F157" s="26" t="str">
        <f>IF(B157&gt;0,(VLOOKUP($B157,[1]Engagement!$B$162:$G$183,5,FALSE))," ")</f>
        <v xml:space="preserve"> </v>
      </c>
      <c r="G157" s="45" t="str">
        <f>IF(B157&gt;0,(VLOOKUP($B157,[1]Engagement!$B$162:$G$183,6,FALSE))," ")</f>
        <v xml:space="preserve"> </v>
      </c>
      <c r="H157" s="46" t="str">
        <f>IF(B157&gt;0,(VLOOKUP($B157,[1]Engagement!$B$162:$H$183,7,FALSE))," ")</f>
        <v xml:space="preserve"> </v>
      </c>
      <c r="I157" s="3" t="str">
        <f>IF(COUNTIF($F$108:$F157,F157)&lt;2,$F157," ")</f>
        <v xml:space="preserve"> </v>
      </c>
      <c r="J157" s="3">
        <f t="shared" si="8"/>
        <v>50</v>
      </c>
      <c r="K157" s="3" t="str">
        <f>IF(COUNTIF($F$108:$F157,F157)&lt;3,$F157," ")</f>
        <v xml:space="preserve"> </v>
      </c>
      <c r="L157" s="2">
        <f t="shared" si="9"/>
        <v>50</v>
      </c>
      <c r="M157" s="2" t="str">
        <f t="shared" si="10"/>
        <v/>
      </c>
      <c r="N157" s="2">
        <f t="shared" si="11"/>
        <v>100</v>
      </c>
    </row>
    <row r="158" spans="1:14" ht="15" customHeight="1" x14ac:dyDescent="0.35">
      <c r="A158" s="1"/>
      <c r="B158" s="29"/>
      <c r="C158" s="29"/>
      <c r="D158" s="52" t="str">
        <f>+[1]Engagement!D184</f>
        <v>PUPILLES 1 2006</v>
      </c>
      <c r="E158" s="52" t="str">
        <f>+[1]Engagement!E184</f>
        <v>PUPILLES 2</v>
      </c>
      <c r="F158" s="52" t="s">
        <v>14</v>
      </c>
      <c r="G158" s="31"/>
      <c r="H158" s="53"/>
      <c r="I158" s="3"/>
      <c r="L158" s="2"/>
    </row>
    <row r="159" spans="1:14" ht="15" customHeight="1" x14ac:dyDescent="0.35">
      <c r="A159" s="1"/>
      <c r="B159" s="60" t="s">
        <v>0</v>
      </c>
      <c r="C159" s="60"/>
      <c r="D159" s="30">
        <f>[1]Engagement!$D$185</f>
        <v>35</v>
      </c>
      <c r="E159" s="30">
        <f>[1]Engagement!$E$185</f>
        <v>40</v>
      </c>
      <c r="F159" s="30">
        <f>SUM(D159:E159)</f>
        <v>75</v>
      </c>
      <c r="G159" s="34"/>
      <c r="H159" s="32"/>
      <c r="I159" s="3"/>
      <c r="L159" s="2"/>
    </row>
    <row r="160" spans="1:14" ht="15" customHeight="1" x14ac:dyDescent="0.35">
      <c r="A160" s="1"/>
      <c r="B160" s="60" t="s">
        <v>1</v>
      </c>
      <c r="C160" s="60"/>
      <c r="D160" s="54">
        <f>[1]Engagement!$D$186</f>
        <v>16</v>
      </c>
      <c r="E160" s="36">
        <f>[1]Engagement!$E$186</f>
        <v>17</v>
      </c>
      <c r="F160" s="36">
        <f>SUM(D160:E160)</f>
        <v>33</v>
      </c>
      <c r="G160" s="34"/>
      <c r="H160" s="35"/>
      <c r="I160" s="3"/>
      <c r="L160" s="2"/>
    </row>
    <row r="161" spans="1:14" ht="15" customHeight="1" x14ac:dyDescent="0.35">
      <c r="A161" s="1"/>
      <c r="B161" s="60" t="s">
        <v>2</v>
      </c>
      <c r="C161" s="60"/>
      <c r="D161" s="36">
        <f>COUNTIF($B166:$B215,"&gt;0")</f>
        <v>32</v>
      </c>
      <c r="E161" s="33">
        <f>COUNTIF($B216:$B265,"&gt;0")</f>
        <v>0</v>
      </c>
      <c r="F161" s="30">
        <f>SUM(D161:E161)</f>
        <v>32</v>
      </c>
      <c r="G161" s="34"/>
      <c r="H161" s="35"/>
      <c r="I161" s="3"/>
      <c r="L161" s="2"/>
    </row>
    <row r="162" spans="1:14" ht="16.2" x14ac:dyDescent="0.35">
      <c r="A162" s="1"/>
      <c r="B162" s="37" t="s">
        <v>3</v>
      </c>
      <c r="C162" s="37"/>
      <c r="D162" s="38"/>
      <c r="E162" s="38"/>
      <c r="F162" s="39"/>
      <c r="G162" s="40"/>
      <c r="H162" s="35"/>
      <c r="I162" s="3"/>
      <c r="L162" s="2"/>
    </row>
    <row r="163" spans="1:14" ht="15" customHeight="1" x14ac:dyDescent="0.35">
      <c r="A163" s="1"/>
      <c r="B163" s="70" t="s">
        <v>4</v>
      </c>
      <c r="C163" s="72" t="s">
        <v>5</v>
      </c>
      <c r="D163" s="70" t="s">
        <v>6</v>
      </c>
      <c r="E163" s="70" t="s">
        <v>7</v>
      </c>
      <c r="F163" s="70" t="s">
        <v>8</v>
      </c>
      <c r="G163" s="77" t="s">
        <v>9</v>
      </c>
      <c r="H163" s="78"/>
      <c r="I163" s="3"/>
      <c r="L163" s="2"/>
    </row>
    <row r="164" spans="1:14" ht="15" customHeight="1" x14ac:dyDescent="0.35">
      <c r="A164" s="1"/>
      <c r="B164" s="71"/>
      <c r="C164" s="72"/>
      <c r="D164" s="70"/>
      <c r="E164" s="70"/>
      <c r="F164" s="70"/>
      <c r="G164" s="77"/>
      <c r="H164" s="74"/>
      <c r="I164" s="3"/>
      <c r="L164" s="2"/>
    </row>
    <row r="165" spans="1:14" ht="15" customHeight="1" x14ac:dyDescent="0.35">
      <c r="A165" s="1"/>
      <c r="B165" s="41"/>
      <c r="C165" s="75" t="s">
        <v>15</v>
      </c>
      <c r="D165" s="75"/>
      <c r="E165" s="75"/>
      <c r="F165" s="75"/>
      <c r="G165" s="42"/>
      <c r="H165" s="55"/>
      <c r="I165" s="3"/>
      <c r="L165" s="2"/>
    </row>
    <row r="166" spans="1:14" ht="15" customHeight="1" x14ac:dyDescent="0.35">
      <c r="A166" s="1">
        <v>1</v>
      </c>
      <c r="B166" s="25">
        <v>89</v>
      </c>
      <c r="C166" s="25">
        <v>1</v>
      </c>
      <c r="D166" s="26" t="str">
        <f>IF(B166&gt;0,(VLOOKUP($B166,[1]Engagement!$B$192:$G$308,3,FALSE))," ")</f>
        <v>CHAMBERLAIN</v>
      </c>
      <c r="E166" s="26" t="str">
        <f>IF(B166&gt;0,(VLOOKUP($B166,[1]Engagement!$B$192:$G$308,4,FALSE))," ")</f>
        <v>Oscar</v>
      </c>
      <c r="F166" s="26" t="str">
        <f>IF(B166&gt;0,(VLOOKUP($B166,[1]Engagement!$B$192:$G$308,5,FALSE))," ")</f>
        <v>CVC Montfavet</v>
      </c>
      <c r="G166" s="27">
        <f>IF(B166&gt;0,(VLOOKUP($B166,[1]Engagement!$B$192:$G$308,6,FALSE))," ")</f>
        <v>0</v>
      </c>
      <c r="H166" s="28" t="str">
        <f>IF(B166&gt;0,(VLOOKUP($B166,[1]Engagement!$B$192:$H$308,7,FALSE))," ")</f>
        <v>M</v>
      </c>
      <c r="I166" s="3" t="str">
        <f>IF(COUNTIF($F$166:$F166,F166)&lt;2,$F166," ")</f>
        <v>CVC Montfavet</v>
      </c>
      <c r="J166" s="3">
        <f t="shared" ref="J166:J215" si="12">IF($D$160&lt;5,100,(IF(I166=F166,C166,"")))</f>
        <v>1</v>
      </c>
      <c r="K166" s="3" t="str">
        <f>IF(COUNTIF($F$166:$F166,F166)&lt;3,$F166," ")</f>
        <v>CVC Montfavet</v>
      </c>
      <c r="L166" s="2">
        <f t="shared" ref="L166:L204" si="13">IF(K166=$F166,$C166,"")</f>
        <v>1</v>
      </c>
      <c r="M166" s="2" t="str">
        <f>IF(K166=I166,"",K166)</f>
        <v/>
      </c>
      <c r="N166" s="2">
        <f>IF($D$160&lt;5,100,(IF(M166=$F166,$C166,100)))</f>
        <v>100</v>
      </c>
    </row>
    <row r="167" spans="1:14" ht="15" customHeight="1" x14ac:dyDescent="0.35">
      <c r="A167" s="1">
        <v>2</v>
      </c>
      <c r="B167" s="25">
        <v>2</v>
      </c>
      <c r="C167" s="25">
        <v>2</v>
      </c>
      <c r="D167" s="26" t="str">
        <f>IF(B167&gt;0,(VLOOKUP($B167,[1]Engagement!$B$192:$G$308,3,FALSE))," ")</f>
        <v>FOGLIO</v>
      </c>
      <c r="E167" s="26" t="str">
        <f>IF(B167&gt;0,(VLOOKUP($B167,[1]Engagement!$B$192:$G$308,4,FALSE))," ")</f>
        <v>Axel</v>
      </c>
      <c r="F167" s="26" t="str">
        <f>IF(B167&gt;0,(VLOOKUP($B167,[1]Engagement!$B$192:$G$308,5,FALSE))," ")</f>
        <v>Grand Braquet</v>
      </c>
      <c r="G167" s="27">
        <f>IF(B167&gt;0,(VLOOKUP($B167,[1]Engagement!$B$192:$G$308,6,FALSE))," ")</f>
        <v>0</v>
      </c>
      <c r="H167" s="28" t="str">
        <f>IF(B167&gt;0,(VLOOKUP($B167,[1]Engagement!$B$192:$H$308,7,FALSE))," ")</f>
        <v>M</v>
      </c>
      <c r="I167" s="3" t="str">
        <f>IF(COUNTIF($F$166:$F167,F167)&lt;2,$F167," ")</f>
        <v>Grand Braquet</v>
      </c>
      <c r="J167" s="3">
        <f t="shared" si="12"/>
        <v>2</v>
      </c>
      <c r="K167" s="3" t="str">
        <f>IF(COUNTIF($F$166:$F167,F167)&lt;3,$F167," ")</f>
        <v>Grand Braquet</v>
      </c>
      <c r="L167" s="2">
        <f t="shared" si="13"/>
        <v>2</v>
      </c>
      <c r="M167" s="2" t="str">
        <f t="shared" ref="M167:M215" si="14">IF(K167=I167,"",K167)</f>
        <v/>
      </c>
      <c r="N167" s="2">
        <f t="shared" ref="N167:N215" si="15">IF($D$160&lt;5,100,(IF(M167=$F167,$C167,100)))</f>
        <v>100</v>
      </c>
    </row>
    <row r="168" spans="1:14" ht="15" customHeight="1" x14ac:dyDescent="0.35">
      <c r="A168" s="1">
        <v>3</v>
      </c>
      <c r="B168" s="25">
        <v>5</v>
      </c>
      <c r="C168" s="25">
        <v>3</v>
      </c>
      <c r="D168" s="26" t="str">
        <f>IF(B168&gt;0,(VLOOKUP($B168,[1]Engagement!$B$192:$G$308,3,FALSE))," ")</f>
        <v>MASSA</v>
      </c>
      <c r="E168" s="26" t="str">
        <f>IF(B168&gt;0,(VLOOKUP($B168,[1]Engagement!$B$192:$G$308,4,FALSE))," ")</f>
        <v>Dylan</v>
      </c>
      <c r="F168" s="26" t="str">
        <f>IF(B168&gt;0,(VLOOKUP($B168,[1]Engagement!$B$192:$G$308,5,FALSE))," ")</f>
        <v>Grand Braquet</v>
      </c>
      <c r="G168" s="27">
        <f>IF(B168&gt;0,(VLOOKUP($B168,[1]Engagement!$B$192:$G$308,6,FALSE))," ")</f>
        <v>0</v>
      </c>
      <c r="H168" s="28" t="str">
        <f>IF(B168&gt;0,(VLOOKUP($B168,[1]Engagement!$B$192:$H$308,7,FALSE))," ")</f>
        <v>M</v>
      </c>
      <c r="I168" s="3" t="str">
        <f>IF(COUNTIF($F$166:$F168,F168)&lt;2,$F168," ")</f>
        <v xml:space="preserve"> </v>
      </c>
      <c r="J168" s="3" t="str">
        <f t="shared" si="12"/>
        <v/>
      </c>
      <c r="K168" s="3" t="str">
        <f>IF(COUNTIF($F$166:$F168,F168)&lt;3,$F168," ")</f>
        <v>Grand Braquet</v>
      </c>
      <c r="L168" s="2">
        <f t="shared" si="13"/>
        <v>3</v>
      </c>
      <c r="M168" s="2" t="str">
        <f t="shared" si="14"/>
        <v>Grand Braquet</v>
      </c>
      <c r="N168" s="2">
        <f t="shared" si="15"/>
        <v>3</v>
      </c>
    </row>
    <row r="169" spans="1:14" ht="15" customHeight="1" x14ac:dyDescent="0.35">
      <c r="A169" s="1">
        <v>4</v>
      </c>
      <c r="B169" s="25">
        <v>53</v>
      </c>
      <c r="C169" s="25">
        <v>4</v>
      </c>
      <c r="D169" s="26" t="str">
        <f>IF(B169&gt;0,(VLOOKUP($B169,[1]Engagement!$B$192:$G$308,3,FALSE))," ")</f>
        <v>TAPIZ</v>
      </c>
      <c r="E169" s="26" t="str">
        <f>IF(B169&gt;0,(VLOOKUP($B169,[1]Engagement!$B$192:$G$308,4,FALSE))," ")</f>
        <v>Hugo</v>
      </c>
      <c r="F169" s="26" t="str">
        <f>IF(B169&gt;0,(VLOOKUP($B169,[1]Engagement!$B$192:$G$308,5,FALSE))," ")</f>
        <v>Grand Braquet</v>
      </c>
      <c r="G169" s="27">
        <f>IF(B169&gt;0,(VLOOKUP($B169,[1]Engagement!$B$192:$G$308,6,FALSE))," ")</f>
        <v>0</v>
      </c>
      <c r="H169" s="28" t="str">
        <f>IF(B169&gt;0,(VLOOKUP($B169,[1]Engagement!$B$192:$H$308,7,FALSE))," ")</f>
        <v>M</v>
      </c>
      <c r="I169" s="3" t="str">
        <f>IF(COUNTIF($F$166:$F169,F169)&lt;2,$F169," ")</f>
        <v xml:space="preserve"> </v>
      </c>
      <c r="J169" s="3" t="str">
        <f t="shared" si="12"/>
        <v/>
      </c>
      <c r="K169" s="3" t="str">
        <f>IF(COUNTIF($F$166:$F169,F169)&lt;3,$F169," ")</f>
        <v xml:space="preserve"> </v>
      </c>
      <c r="L169" s="2" t="str">
        <f t="shared" si="13"/>
        <v/>
      </c>
      <c r="M169" s="2" t="str">
        <f t="shared" si="14"/>
        <v/>
      </c>
      <c r="N169" s="2">
        <f t="shared" si="15"/>
        <v>100</v>
      </c>
    </row>
    <row r="170" spans="1:14" ht="15" customHeight="1" x14ac:dyDescent="0.35">
      <c r="A170" s="1">
        <v>5</v>
      </c>
      <c r="B170" s="25">
        <v>3</v>
      </c>
      <c r="C170" s="25">
        <v>5</v>
      </c>
      <c r="D170" s="26" t="str">
        <f>IF(B170&gt;0,(VLOOKUP($B170,[1]Engagement!$B$192:$G$308,3,FALSE))," ")</f>
        <v>CLERC</v>
      </c>
      <c r="E170" s="26" t="str">
        <f>IF(B170&gt;0,(VLOOKUP($B170,[1]Engagement!$B$192:$G$308,4,FALSE))," ")</f>
        <v>Romain</v>
      </c>
      <c r="F170" s="26" t="str">
        <f>IF(B170&gt;0,(VLOOKUP($B170,[1]Engagement!$B$192:$G$308,5,FALSE))," ")</f>
        <v>Grand Braquet</v>
      </c>
      <c r="G170" s="27">
        <f>IF(B170&gt;0,(VLOOKUP($B170,[1]Engagement!$B$192:$G$308,6,FALSE))," ")</f>
        <v>0</v>
      </c>
      <c r="H170" s="28" t="str">
        <f>IF(B170&gt;0,(VLOOKUP($B170,[1]Engagement!$B$192:$H$308,7,FALSE))," ")</f>
        <v>M</v>
      </c>
      <c r="I170" s="3" t="str">
        <f>IF(COUNTIF($F$166:$F170,F170)&lt;2,$F170," ")</f>
        <v xml:space="preserve"> </v>
      </c>
      <c r="J170" s="3" t="str">
        <f t="shared" si="12"/>
        <v/>
      </c>
      <c r="K170" s="3" t="str">
        <f>IF(COUNTIF($F$166:$F170,F170)&lt;3,$F170," ")</f>
        <v xml:space="preserve"> </v>
      </c>
      <c r="L170" s="2" t="str">
        <f t="shared" si="13"/>
        <v/>
      </c>
      <c r="M170" s="2" t="str">
        <f t="shared" si="14"/>
        <v/>
      </c>
      <c r="N170" s="2">
        <f t="shared" si="15"/>
        <v>100</v>
      </c>
    </row>
    <row r="171" spans="1:14" ht="15" customHeight="1" x14ac:dyDescent="0.35">
      <c r="A171" s="1">
        <v>6</v>
      </c>
      <c r="B171" s="25">
        <v>74</v>
      </c>
      <c r="C171" s="25">
        <v>6</v>
      </c>
      <c r="D171" s="26" t="str">
        <f>IF(B171&gt;0,(VLOOKUP($B171,[1]Engagement!$B$192:$G$308,3,FALSE))," ")</f>
        <v>AMROUNE</v>
      </c>
      <c r="E171" s="26" t="str">
        <f>IF(B171&gt;0,(VLOOKUP($B171,[1]Engagement!$B$192:$G$308,4,FALSE))," ")</f>
        <v>Mathis</v>
      </c>
      <c r="F171" s="26" t="str">
        <f>IF(B171&gt;0,(VLOOKUP($B171,[1]Engagement!$B$192:$G$308,5,FALSE))," ")</f>
        <v>AC Berre</v>
      </c>
      <c r="G171" s="27">
        <f>IF(B171&gt;0,(VLOOKUP($B171,[1]Engagement!$B$192:$G$308,6,FALSE))," ")</f>
        <v>0</v>
      </c>
      <c r="H171" s="28" t="str">
        <f>IF(B171&gt;0,(VLOOKUP($B171,[1]Engagement!$B$192:$H$308,7,FALSE))," ")</f>
        <v>M</v>
      </c>
      <c r="I171" s="3" t="str">
        <f>IF(COUNTIF($F$166:$F171,F171)&lt;2,$F171," ")</f>
        <v>AC Berre</v>
      </c>
      <c r="J171" s="3">
        <f t="shared" si="12"/>
        <v>6</v>
      </c>
      <c r="K171" s="3" t="str">
        <f>IF(COUNTIF($F$166:$F171,F171)&lt;3,$F171," ")</f>
        <v>AC Berre</v>
      </c>
      <c r="L171" s="2">
        <f t="shared" si="13"/>
        <v>6</v>
      </c>
      <c r="M171" s="2" t="str">
        <f t="shared" si="14"/>
        <v/>
      </c>
      <c r="N171" s="2">
        <f t="shared" si="15"/>
        <v>100</v>
      </c>
    </row>
    <row r="172" spans="1:14" ht="15" customHeight="1" x14ac:dyDescent="0.35">
      <c r="A172" s="1">
        <v>7</v>
      </c>
      <c r="B172" s="25">
        <v>13</v>
      </c>
      <c r="C172" s="25">
        <v>7</v>
      </c>
      <c r="D172" s="26" t="str">
        <f>IF(B172&gt;0,(VLOOKUP($B172,[1]Engagement!$B$192:$G$308,3,FALSE))," ")</f>
        <v>JULLIAN</v>
      </c>
      <c r="E172" s="26" t="str">
        <f>IF(B172&gt;0,(VLOOKUP($B172,[1]Engagement!$B$192:$G$308,4,FALSE))," ")</f>
        <v>Evan</v>
      </c>
      <c r="F172" s="26" t="str">
        <f>IF(B172&gt;0,(VLOOKUP($B172,[1]Engagement!$B$192:$G$308,5,FALSE))," ")</f>
        <v>VC Le Thor</v>
      </c>
      <c r="G172" s="27">
        <f>IF(B172&gt;0,(VLOOKUP($B172,[1]Engagement!$B$192:$G$308,6,FALSE))," ")</f>
        <v>0</v>
      </c>
      <c r="H172" s="28" t="str">
        <f>IF(B172&gt;0,(VLOOKUP($B172,[1]Engagement!$B$192:$H$308,7,FALSE))," ")</f>
        <v>M</v>
      </c>
      <c r="I172" s="3" t="str">
        <f>IF(COUNTIF($F$166:$F172,F172)&lt;2,$F172," ")</f>
        <v>VC Le Thor</v>
      </c>
      <c r="J172" s="3">
        <f t="shared" si="12"/>
        <v>7</v>
      </c>
      <c r="K172" s="3" t="str">
        <f>IF(COUNTIF($F$166:$F172,F172)&lt;3,$F172," ")</f>
        <v>VC Le Thor</v>
      </c>
      <c r="L172" s="2">
        <f t="shared" si="13"/>
        <v>7</v>
      </c>
      <c r="M172" s="2" t="str">
        <f t="shared" si="14"/>
        <v/>
      </c>
      <c r="N172" s="2">
        <f t="shared" si="15"/>
        <v>100</v>
      </c>
    </row>
    <row r="173" spans="1:14" ht="15" customHeight="1" x14ac:dyDescent="0.35">
      <c r="A173" s="1">
        <v>8</v>
      </c>
      <c r="B173" s="25">
        <v>79</v>
      </c>
      <c r="C173" s="25">
        <v>8</v>
      </c>
      <c r="D173" s="26" t="str">
        <f>IF(B173&gt;0,(VLOOKUP($B173,[1]Engagement!$B$192:$G$308,3,FALSE))," ")</f>
        <v>DECOMBLE</v>
      </c>
      <c r="E173" s="26" t="str">
        <f>IF(B173&gt;0,(VLOOKUP($B173,[1]Engagement!$B$192:$G$308,4,FALSE))," ")</f>
        <v>Maxime</v>
      </c>
      <c r="F173" s="26" t="str">
        <f>IF(B173&gt;0,(VLOOKUP($B173,[1]Engagement!$B$192:$G$308,5,FALSE))," ")</f>
        <v>VS Ciotaden</v>
      </c>
      <c r="G173" s="27">
        <f>IF(B173&gt;0,(VLOOKUP($B173,[1]Engagement!$B$192:$G$308,6,FALSE))," ")</f>
        <v>0</v>
      </c>
      <c r="H173" s="28" t="str">
        <f>IF(B173&gt;0,(VLOOKUP($B173,[1]Engagement!$B$192:$H$308,7,FALSE))," ")</f>
        <v>M</v>
      </c>
      <c r="I173" s="3" t="str">
        <f>IF(COUNTIF($F$166:$F173,F173)&lt;2,$F173," ")</f>
        <v>VS Ciotaden</v>
      </c>
      <c r="J173" s="3">
        <f t="shared" si="12"/>
        <v>8</v>
      </c>
      <c r="K173" s="3" t="str">
        <f>IF(COUNTIF($F$166:$F173,F173)&lt;3,$F173," ")</f>
        <v>VS Ciotaden</v>
      </c>
      <c r="L173" s="2">
        <f t="shared" si="13"/>
        <v>8</v>
      </c>
      <c r="M173" s="2" t="str">
        <f t="shared" si="14"/>
        <v/>
      </c>
      <c r="N173" s="2">
        <f t="shared" si="15"/>
        <v>100</v>
      </c>
    </row>
    <row r="174" spans="1:14" ht="15" customHeight="1" x14ac:dyDescent="0.35">
      <c r="A174" s="1">
        <v>9</v>
      </c>
      <c r="B174" s="25">
        <v>68</v>
      </c>
      <c r="C174" s="25">
        <v>9</v>
      </c>
      <c r="D174" s="26" t="str">
        <f>IF(B174&gt;0,(VLOOKUP($B174,[1]Engagement!$B$192:$G$308,3,FALSE))," ")</f>
        <v>SANTOS-LODEY</v>
      </c>
      <c r="E174" s="26" t="str">
        <f>IF(B174&gt;0,(VLOOKUP($B174,[1]Engagement!$B$192:$G$308,4,FALSE))," ")</f>
        <v>Louka</v>
      </c>
      <c r="F174" s="26" t="str">
        <f>IF(B174&gt;0,(VLOOKUP($B174,[1]Engagement!$B$192:$G$308,5,FALSE))," ")</f>
        <v>VCSAG</v>
      </c>
      <c r="G174" s="27">
        <f>IF(B174&gt;0,(VLOOKUP($B174,[1]Engagement!$B$192:$G$308,6,FALSE))," ")</f>
        <v>0</v>
      </c>
      <c r="H174" s="28" t="str">
        <f>IF(B174&gt;0,(VLOOKUP($B174,[1]Engagement!$B$192:$H$308,7,FALSE))," ")</f>
        <v>M</v>
      </c>
      <c r="I174" s="3" t="str">
        <f>IF(COUNTIF($F$166:$F174,F174)&lt;2,$F174," ")</f>
        <v>VCSAG</v>
      </c>
      <c r="J174" s="3">
        <f t="shared" si="12"/>
        <v>9</v>
      </c>
      <c r="K174" s="3" t="str">
        <f>IF(COUNTIF($F$166:$F174,F174)&lt;3,$F174," ")</f>
        <v>VCSAG</v>
      </c>
      <c r="L174" s="2">
        <f t="shared" si="13"/>
        <v>9</v>
      </c>
      <c r="M174" s="2" t="str">
        <f t="shared" si="14"/>
        <v/>
      </c>
      <c r="N174" s="2">
        <f t="shared" si="15"/>
        <v>100</v>
      </c>
    </row>
    <row r="175" spans="1:14" ht="15" customHeight="1" x14ac:dyDescent="0.35">
      <c r="A175" s="1">
        <v>10</v>
      </c>
      <c r="B175" s="25">
        <v>10</v>
      </c>
      <c r="C175" s="25">
        <v>10</v>
      </c>
      <c r="D175" s="26" t="str">
        <f>IF(B175&gt;0,(VLOOKUP($B175,[1]Engagement!$B$192:$G$308,3,FALSE))," ")</f>
        <v>CHASTEL</v>
      </c>
      <c r="E175" s="26" t="str">
        <f>IF(B175&gt;0,(VLOOKUP($B175,[1]Engagement!$B$192:$G$308,4,FALSE))," ")</f>
        <v>Luca</v>
      </c>
      <c r="F175" s="26" t="str">
        <f>IF(B175&gt;0,(VLOOKUP($B175,[1]Engagement!$B$192:$G$308,5,FALSE))," ")</f>
        <v>VC Le Thor</v>
      </c>
      <c r="G175" s="27">
        <f>IF(B175&gt;0,(VLOOKUP($B175,[1]Engagement!$B$192:$G$308,6,FALSE))," ")</f>
        <v>0</v>
      </c>
      <c r="H175" s="28" t="str">
        <f>IF(B175&gt;0,(VLOOKUP($B175,[1]Engagement!$B$192:$H$308,7,FALSE))," ")</f>
        <v>M</v>
      </c>
      <c r="I175" s="3" t="str">
        <f>IF(COUNTIF($F$166:$F175,F175)&lt;2,$F175," ")</f>
        <v xml:space="preserve"> </v>
      </c>
      <c r="J175" s="3" t="str">
        <f t="shared" si="12"/>
        <v/>
      </c>
      <c r="K175" s="3" t="str">
        <f>IF(COUNTIF($F$166:$F175,F175)&lt;3,$F175," ")</f>
        <v>VC Le Thor</v>
      </c>
      <c r="L175" s="2">
        <f t="shared" si="13"/>
        <v>10</v>
      </c>
      <c r="M175" s="2" t="str">
        <f t="shared" si="14"/>
        <v>VC Le Thor</v>
      </c>
      <c r="N175" s="2">
        <f t="shared" si="15"/>
        <v>10</v>
      </c>
    </row>
    <row r="176" spans="1:14" ht="15" customHeight="1" x14ac:dyDescent="0.35">
      <c r="A176" s="1">
        <v>11</v>
      </c>
      <c r="B176" s="25">
        <v>81</v>
      </c>
      <c r="C176" s="25">
        <v>11</v>
      </c>
      <c r="D176" s="26" t="str">
        <f>IF(B176&gt;0,(VLOOKUP($B176,[1]Engagement!$B$192:$G$308,3,FALSE))," ")</f>
        <v>LARCHER</v>
      </c>
      <c r="E176" s="26" t="str">
        <f>IF(B176&gt;0,(VLOOKUP($B176,[1]Engagement!$B$192:$G$308,4,FALSE))," ")</f>
        <v>Antoine</v>
      </c>
      <c r="F176" s="26" t="str">
        <f>IF(B176&gt;0,(VLOOKUP($B176,[1]Engagement!$B$192:$G$308,5,FALSE))," ")</f>
        <v>CVC Montfavet</v>
      </c>
      <c r="G176" s="27">
        <f>IF(B176&gt;0,(VLOOKUP($B176,[1]Engagement!$B$192:$G$308,6,FALSE))," ")</f>
        <v>0</v>
      </c>
      <c r="H176" s="28" t="str">
        <f>IF(B176&gt;0,(VLOOKUP($B176,[1]Engagement!$B$192:$H$308,7,FALSE))," ")</f>
        <v>M</v>
      </c>
      <c r="I176" s="3" t="str">
        <f>IF(COUNTIF($F$166:$F176,F176)&lt;2,$F176," ")</f>
        <v xml:space="preserve"> </v>
      </c>
      <c r="J176" s="3" t="str">
        <f t="shared" si="12"/>
        <v/>
      </c>
      <c r="K176" s="3" t="str">
        <f>IF(COUNTIF($F$166:$F176,F176)&lt;3,$F176," ")</f>
        <v>CVC Montfavet</v>
      </c>
      <c r="L176" s="2">
        <f t="shared" si="13"/>
        <v>11</v>
      </c>
      <c r="M176" s="2" t="str">
        <f t="shared" si="14"/>
        <v>CVC Montfavet</v>
      </c>
      <c r="N176" s="2">
        <f t="shared" si="15"/>
        <v>11</v>
      </c>
    </row>
    <row r="177" spans="1:14" ht="15" customHeight="1" x14ac:dyDescent="0.35">
      <c r="A177" s="1">
        <v>12</v>
      </c>
      <c r="B177" s="25">
        <v>8</v>
      </c>
      <c r="C177" s="25">
        <v>12</v>
      </c>
      <c r="D177" s="26" t="str">
        <f>IF(B177&gt;0,(VLOOKUP($B177,[1]Engagement!$B$192:$G$308,3,FALSE))," ")</f>
        <v>LE MERCIER</v>
      </c>
      <c r="E177" s="26" t="str">
        <f>IF(B177&gt;0,(VLOOKUP($B177,[1]Engagement!$B$192:$G$308,4,FALSE))," ")</f>
        <v>Matteo</v>
      </c>
      <c r="F177" s="26" t="str">
        <f>IF(B177&gt;0,(VLOOKUP($B177,[1]Engagement!$B$192:$G$308,5,FALSE))," ")</f>
        <v>VC Le Thor</v>
      </c>
      <c r="G177" s="27">
        <f>IF(B177&gt;0,(VLOOKUP($B177,[1]Engagement!$B$192:$G$308,6,FALSE))," ")</f>
        <v>0</v>
      </c>
      <c r="H177" s="28" t="str">
        <f>IF(B177&gt;0,(VLOOKUP($B177,[1]Engagement!$B$192:$H$308,7,FALSE))," ")</f>
        <v>M</v>
      </c>
      <c r="I177" s="3" t="str">
        <f>IF(COUNTIF($F$166:$F177,F177)&lt;2,$F177," ")</f>
        <v xml:space="preserve"> </v>
      </c>
      <c r="J177" s="3" t="str">
        <f t="shared" si="12"/>
        <v/>
      </c>
      <c r="K177" s="3" t="str">
        <f>IF(COUNTIF($F$166:$F177,F177)&lt;3,$F177," ")</f>
        <v xml:space="preserve"> </v>
      </c>
      <c r="L177" s="2" t="str">
        <f t="shared" si="13"/>
        <v/>
      </c>
      <c r="M177" s="2" t="str">
        <f t="shared" si="14"/>
        <v/>
      </c>
      <c r="N177" s="2">
        <f t="shared" si="15"/>
        <v>100</v>
      </c>
    </row>
    <row r="178" spans="1:14" ht="15" customHeight="1" x14ac:dyDescent="0.35">
      <c r="A178" s="1">
        <v>13</v>
      </c>
      <c r="B178" s="25">
        <v>75</v>
      </c>
      <c r="C178" s="25">
        <v>13</v>
      </c>
      <c r="D178" s="26" t="str">
        <f>IF(B178&gt;0,(VLOOKUP($B178,[1]Engagement!$B$192:$G$308,3,FALSE))," ")</f>
        <v>MARTY</v>
      </c>
      <c r="E178" s="26" t="str">
        <f>IF(B178&gt;0,(VLOOKUP($B178,[1]Engagement!$B$192:$G$308,4,FALSE))," ")</f>
        <v>Ryan</v>
      </c>
      <c r="F178" s="26" t="str">
        <f>IF(B178&gt;0,(VLOOKUP($B178,[1]Engagement!$B$192:$G$308,5,FALSE))," ")</f>
        <v>AC Berre</v>
      </c>
      <c r="G178" s="27">
        <f>IF(B178&gt;0,(VLOOKUP($B178,[1]Engagement!$B$192:$G$308,6,FALSE))," ")</f>
        <v>0</v>
      </c>
      <c r="H178" s="28" t="str">
        <f>IF(B178&gt;0,(VLOOKUP($B178,[1]Engagement!$B$192:$H$308,7,FALSE))," ")</f>
        <v>M</v>
      </c>
      <c r="I178" s="3" t="str">
        <f>IF(COUNTIF($F$166:$F178,F178)&lt;2,$F178," ")</f>
        <v xml:space="preserve"> </v>
      </c>
      <c r="J178" s="3" t="str">
        <f t="shared" si="12"/>
        <v/>
      </c>
      <c r="K178" s="3" t="str">
        <f>IF(COUNTIF($F$166:$F178,F178)&lt;3,$F178," ")</f>
        <v>AC Berre</v>
      </c>
      <c r="L178" s="2">
        <f t="shared" si="13"/>
        <v>13</v>
      </c>
      <c r="M178" s="2" t="str">
        <f t="shared" si="14"/>
        <v>AC Berre</v>
      </c>
      <c r="N178" s="2">
        <f t="shared" si="15"/>
        <v>13</v>
      </c>
    </row>
    <row r="179" spans="1:14" ht="15" customHeight="1" x14ac:dyDescent="0.35">
      <c r="A179" s="1">
        <v>14</v>
      </c>
      <c r="B179" s="25">
        <v>78</v>
      </c>
      <c r="C179" s="25">
        <v>14</v>
      </c>
      <c r="D179" s="26" t="str">
        <f>IF(B179&gt;0,(VLOOKUP($B179,[1]Engagement!$B$192:$G$308,3,FALSE))," ")</f>
        <v>CLANET</v>
      </c>
      <c r="E179" s="26" t="str">
        <f>IF(B179&gt;0,(VLOOKUP($B179,[1]Engagement!$B$192:$G$308,4,FALSE))," ")</f>
        <v>Damien</v>
      </c>
      <c r="F179" s="26" t="str">
        <f>IF(B179&gt;0,(VLOOKUP($B179,[1]Engagement!$B$192:$G$308,5,FALSE))," ")</f>
        <v>VS Ciotaden</v>
      </c>
      <c r="G179" s="27">
        <f>IF(B179&gt;0,(VLOOKUP($B179,[1]Engagement!$B$192:$G$308,6,FALSE))," ")</f>
        <v>0</v>
      </c>
      <c r="H179" s="28" t="str">
        <f>IF(B179&gt;0,(VLOOKUP($B179,[1]Engagement!$B$192:$H$308,7,FALSE))," ")</f>
        <v>M</v>
      </c>
      <c r="I179" s="3" t="str">
        <f>IF(COUNTIF($F$166:$F179,F179)&lt;2,$F179," ")</f>
        <v xml:space="preserve"> </v>
      </c>
      <c r="J179" s="3" t="str">
        <f t="shared" si="12"/>
        <v/>
      </c>
      <c r="K179" s="3" t="str">
        <f>IF(COUNTIF($F$166:$F179,F179)&lt;3,$F179," ")</f>
        <v>VS Ciotaden</v>
      </c>
      <c r="L179" s="2">
        <f t="shared" si="13"/>
        <v>14</v>
      </c>
      <c r="M179" s="2" t="str">
        <f t="shared" si="14"/>
        <v>VS Ciotaden</v>
      </c>
      <c r="N179" s="2">
        <f t="shared" si="15"/>
        <v>14</v>
      </c>
    </row>
    <row r="180" spans="1:14" ht="15" customHeight="1" x14ac:dyDescent="0.35">
      <c r="A180" s="1">
        <v>15</v>
      </c>
      <c r="B180" s="25">
        <v>55</v>
      </c>
      <c r="C180" s="25">
        <v>15</v>
      </c>
      <c r="D180" s="26" t="str">
        <f>IF(B180&gt;0,(VLOOKUP($B180,[1]Engagement!$B$192:$G$308,3,FALSE))," ")</f>
        <v>BONORA</v>
      </c>
      <c r="E180" s="26" t="str">
        <f>IF(B180&gt;0,(VLOOKUP($B180,[1]Engagement!$B$192:$G$308,4,FALSE))," ")</f>
        <v>Victor</v>
      </c>
      <c r="F180" s="26" t="str">
        <f>IF(B180&gt;0,(VLOOKUP($B180,[1]Engagement!$B$192:$G$308,5,FALSE))," ")</f>
        <v>Grand Braquet</v>
      </c>
      <c r="G180" s="27">
        <f>IF(B180&gt;0,(VLOOKUP($B180,[1]Engagement!$B$192:$G$308,6,FALSE))," ")</f>
        <v>0</v>
      </c>
      <c r="H180" s="28" t="str">
        <f>IF(B180&gt;0,(VLOOKUP($B180,[1]Engagement!$B$192:$H$308,7,FALSE))," ")</f>
        <v>M</v>
      </c>
      <c r="I180" s="3" t="str">
        <f>IF(COUNTIF($F$166:$F180,F180)&lt;2,$F180," ")</f>
        <v xml:space="preserve"> </v>
      </c>
      <c r="J180" s="3" t="str">
        <f t="shared" si="12"/>
        <v/>
      </c>
      <c r="K180" s="3" t="str">
        <f>IF(COUNTIF($F$166:$F180,F180)&lt;3,$F180," ")</f>
        <v xml:space="preserve"> </v>
      </c>
      <c r="L180" s="2" t="str">
        <f t="shared" si="13"/>
        <v/>
      </c>
      <c r="M180" s="2" t="str">
        <f t="shared" si="14"/>
        <v/>
      </c>
      <c r="N180" s="2">
        <f t="shared" si="15"/>
        <v>100</v>
      </c>
    </row>
    <row r="181" spans="1:14" ht="15" customHeight="1" x14ac:dyDescent="0.35">
      <c r="A181" s="1">
        <v>16</v>
      </c>
      <c r="B181" s="25">
        <v>62</v>
      </c>
      <c r="C181" s="25">
        <v>16</v>
      </c>
      <c r="D181" s="26" t="str">
        <f>IF(B181&gt;0,(VLOOKUP($B181,[1]Engagement!$B$192:$G$308,3,FALSE))," ")</f>
        <v>SOLER</v>
      </c>
      <c r="E181" s="26" t="str">
        <f>IF(B181&gt;0,(VLOOKUP($B181,[1]Engagement!$B$192:$G$308,4,FALSE))," ")</f>
        <v>Thomas</v>
      </c>
      <c r="F181" s="26" t="str">
        <f>IF(B181&gt;0,(VLOOKUP($B181,[1]Engagement!$B$192:$G$308,5,FALSE))," ")</f>
        <v>VC Le Thor</v>
      </c>
      <c r="G181" s="27">
        <f>IF(B181&gt;0,(VLOOKUP($B181,[1]Engagement!$B$192:$G$308,6,FALSE))," ")</f>
        <v>0</v>
      </c>
      <c r="H181" s="28" t="str">
        <f>IF(B181&gt;0,(VLOOKUP($B181,[1]Engagement!$B$192:$H$308,7,FALSE))," ")</f>
        <v>M</v>
      </c>
      <c r="I181" s="3" t="str">
        <f>IF(COUNTIF($F$166:$F181,F181)&lt;2,$F181," ")</f>
        <v xml:space="preserve"> </v>
      </c>
      <c r="J181" s="3" t="str">
        <f t="shared" si="12"/>
        <v/>
      </c>
      <c r="K181" s="3" t="str">
        <f>IF(COUNTIF($F$166:$F181,F181)&lt;3,$F181," ")</f>
        <v xml:space="preserve"> </v>
      </c>
      <c r="L181" s="2" t="str">
        <f t="shared" si="13"/>
        <v/>
      </c>
      <c r="M181" s="2" t="str">
        <f t="shared" si="14"/>
        <v/>
      </c>
      <c r="N181" s="2">
        <f t="shared" si="15"/>
        <v>100</v>
      </c>
    </row>
    <row r="182" spans="1:14" ht="15" customHeight="1" x14ac:dyDescent="0.35">
      <c r="A182" s="1">
        <v>17</v>
      </c>
      <c r="B182" s="25">
        <v>12</v>
      </c>
      <c r="C182" s="25">
        <v>17</v>
      </c>
      <c r="D182" s="26" t="str">
        <f>IF(B182&gt;0,(VLOOKUP($B182,[1]Engagement!$B$192:$G$308,3,FALSE))," ")</f>
        <v>GAILLARD</v>
      </c>
      <c r="E182" s="26" t="str">
        <f>IF(B182&gt;0,(VLOOKUP($B182,[1]Engagement!$B$192:$G$308,4,FALSE))," ")</f>
        <v>Arthur</v>
      </c>
      <c r="F182" s="26" t="str">
        <f>IF(B182&gt;0,(VLOOKUP($B182,[1]Engagement!$B$192:$G$308,5,FALSE))," ")</f>
        <v>VC Le Thor</v>
      </c>
      <c r="G182" s="27">
        <f>IF(B182&gt;0,(VLOOKUP($B182,[1]Engagement!$B$192:$G$308,6,FALSE))," ")</f>
        <v>0</v>
      </c>
      <c r="H182" s="28" t="str">
        <f>IF(B182&gt;0,(VLOOKUP($B182,[1]Engagement!$B$192:$H$308,7,FALSE))," ")</f>
        <v>M</v>
      </c>
      <c r="I182" s="3" t="str">
        <f>IF(COUNTIF($F$166:$F182,F182)&lt;2,$F182," ")</f>
        <v xml:space="preserve"> </v>
      </c>
      <c r="J182" s="3" t="str">
        <f t="shared" si="12"/>
        <v/>
      </c>
      <c r="K182" s="3" t="str">
        <f>IF(COUNTIF($F$166:$F182,F182)&lt;3,$F182," ")</f>
        <v xml:space="preserve"> </v>
      </c>
      <c r="L182" s="2" t="str">
        <f t="shared" si="13"/>
        <v/>
      </c>
      <c r="M182" s="2" t="str">
        <f t="shared" si="14"/>
        <v/>
      </c>
      <c r="N182" s="2">
        <f t="shared" si="15"/>
        <v>100</v>
      </c>
    </row>
    <row r="183" spans="1:14" ht="15" customHeight="1" x14ac:dyDescent="0.35">
      <c r="A183" s="1">
        <v>18</v>
      </c>
      <c r="B183" s="25">
        <v>51</v>
      </c>
      <c r="C183" s="25">
        <v>18</v>
      </c>
      <c r="D183" s="26" t="str">
        <f>IF(B183&gt;0,(VLOOKUP($B183,[1]Engagement!$B$192:$G$308,3,FALSE))," ")</f>
        <v>MOURET</v>
      </c>
      <c r="E183" s="26" t="str">
        <f>IF(B183&gt;0,(VLOOKUP($B183,[1]Engagement!$B$192:$G$308,4,FALSE))," ")</f>
        <v>Ambre</v>
      </c>
      <c r="F183" s="26" t="str">
        <f>IF(B183&gt;0,(VLOOKUP($B183,[1]Engagement!$B$192:$G$308,5,FALSE))," ")</f>
        <v>Grand Braquet</v>
      </c>
      <c r="G183" s="27">
        <f>IF(B183&gt;0,(VLOOKUP($B183,[1]Engagement!$B$192:$G$308,6,FALSE))," ")</f>
        <v>0</v>
      </c>
      <c r="H183" s="28" t="str">
        <f>IF(B183&gt;0,(VLOOKUP($B183,[1]Engagement!$B$192:$H$308,7,FALSE))," ")</f>
        <v>F</v>
      </c>
      <c r="I183" s="3" t="str">
        <f>IF(COUNTIF($F$166:$F183,F183)&lt;2,$F183," ")</f>
        <v xml:space="preserve"> </v>
      </c>
      <c r="J183" s="3" t="str">
        <f t="shared" si="12"/>
        <v/>
      </c>
      <c r="K183" s="3" t="str">
        <f>IF(COUNTIF($F$166:$F183,F183)&lt;3,$F183," ")</f>
        <v xml:space="preserve"> </v>
      </c>
      <c r="L183" s="2" t="str">
        <f t="shared" si="13"/>
        <v/>
      </c>
      <c r="M183" s="2" t="str">
        <f t="shared" si="14"/>
        <v/>
      </c>
      <c r="N183" s="2">
        <f t="shared" si="15"/>
        <v>100</v>
      </c>
    </row>
    <row r="184" spans="1:14" ht="15" customHeight="1" x14ac:dyDescent="0.35">
      <c r="A184" s="1">
        <v>19</v>
      </c>
      <c r="B184" s="25">
        <v>1</v>
      </c>
      <c r="C184" s="25">
        <v>19</v>
      </c>
      <c r="D184" s="26" t="str">
        <f>IF(B184&gt;0,(VLOOKUP($B184,[1]Engagement!$B$192:$G$308,3,FALSE))," ")</f>
        <v>CAMOIN</v>
      </c>
      <c r="E184" s="26" t="str">
        <f>IF(B184&gt;0,(VLOOKUP($B184,[1]Engagement!$B$192:$G$308,4,FALSE))," ")</f>
        <v>Louis</v>
      </c>
      <c r="F184" s="26" t="str">
        <f>IF(B184&gt;0,(VLOOKUP($B184,[1]Engagement!$B$192:$G$308,5,FALSE))," ")</f>
        <v>Grand Braquet</v>
      </c>
      <c r="G184" s="27">
        <f>IF(B184&gt;0,(VLOOKUP($B184,[1]Engagement!$B$192:$G$308,6,FALSE))," ")</f>
        <v>0</v>
      </c>
      <c r="H184" s="28" t="str">
        <f>IF(B184&gt;0,(VLOOKUP($B184,[1]Engagement!$B$192:$H$308,7,FALSE))," ")</f>
        <v>M</v>
      </c>
      <c r="I184" s="3" t="str">
        <f>IF(COUNTIF($F$166:$F184,F184)&lt;2,$F184," ")</f>
        <v xml:space="preserve"> </v>
      </c>
      <c r="J184" s="3" t="str">
        <f t="shared" si="12"/>
        <v/>
      </c>
      <c r="K184" s="3" t="str">
        <f>IF(COUNTIF($F$166:$F184,F184)&lt;3,$F184," ")</f>
        <v xml:space="preserve"> </v>
      </c>
      <c r="L184" s="2" t="str">
        <f t="shared" si="13"/>
        <v/>
      </c>
      <c r="M184" s="2" t="str">
        <f t="shared" si="14"/>
        <v/>
      </c>
      <c r="N184" s="2">
        <f t="shared" si="15"/>
        <v>100</v>
      </c>
    </row>
    <row r="185" spans="1:14" ht="15" customHeight="1" x14ac:dyDescent="0.35">
      <c r="A185" s="1">
        <v>20</v>
      </c>
      <c r="B185" s="25">
        <v>34</v>
      </c>
      <c r="C185" s="25">
        <v>20</v>
      </c>
      <c r="D185" s="26" t="str">
        <f>IF(B185&gt;0,(VLOOKUP($B185,[1]Engagement!$B$192:$G$308,3,FALSE))," ")</f>
        <v>VERMET</v>
      </c>
      <c r="E185" s="26" t="str">
        <f>IF(B185&gt;0,(VLOOKUP($B185,[1]Engagement!$B$192:$G$308,4,FALSE))," ")</f>
        <v>Emelyne</v>
      </c>
      <c r="F185" s="26" t="str">
        <f>IF(B185&gt;0,(VLOOKUP($B185,[1]Engagement!$B$192:$G$308,5,FALSE))," ")</f>
        <v>VC Miramas</v>
      </c>
      <c r="G185" s="27">
        <f>IF(B185&gt;0,(VLOOKUP($B185,[1]Engagement!$B$192:$G$308,6,FALSE))," ")</f>
        <v>0</v>
      </c>
      <c r="H185" s="28" t="str">
        <f>IF(B185&gt;0,(VLOOKUP($B185,[1]Engagement!$B$192:$H$308,7,FALSE))," ")</f>
        <v>F</v>
      </c>
      <c r="I185" s="3" t="str">
        <f>IF(COUNTIF($F$166:$F185,F185)&lt;2,$F185," ")</f>
        <v>VC Miramas</v>
      </c>
      <c r="J185" s="3">
        <f t="shared" si="12"/>
        <v>20</v>
      </c>
      <c r="K185" s="3" t="str">
        <f>IF(COUNTIF($F$166:$F185,F185)&lt;3,$F185," ")</f>
        <v>VC Miramas</v>
      </c>
      <c r="L185" s="2">
        <f t="shared" si="13"/>
        <v>20</v>
      </c>
      <c r="M185" s="2" t="str">
        <f t="shared" si="14"/>
        <v/>
      </c>
      <c r="N185" s="2">
        <f t="shared" si="15"/>
        <v>100</v>
      </c>
    </row>
    <row r="186" spans="1:14" ht="15" customHeight="1" x14ac:dyDescent="0.35">
      <c r="A186" s="1">
        <v>21</v>
      </c>
      <c r="B186" s="25">
        <v>60</v>
      </c>
      <c r="C186" s="25">
        <v>21</v>
      </c>
      <c r="D186" s="26" t="str">
        <f>IF(B186&gt;0,(VLOOKUP($B186,[1]Engagement!$B$192:$G$308,3,FALSE))," ")</f>
        <v>BIANCHI</v>
      </c>
      <c r="E186" s="26" t="str">
        <f>IF(B186&gt;0,(VLOOKUP($B186,[1]Engagement!$B$192:$G$308,4,FALSE))," ")</f>
        <v>Valentin</v>
      </c>
      <c r="F186" s="26" t="str">
        <f>IF(B186&gt;0,(VLOOKUP($B186,[1]Engagement!$B$192:$G$308,5,FALSE))," ")</f>
        <v>VC Le Thor</v>
      </c>
      <c r="G186" s="27">
        <f>IF(B186&gt;0,(VLOOKUP($B186,[1]Engagement!$B$192:$G$308,6,FALSE))," ")</f>
        <v>0</v>
      </c>
      <c r="H186" s="28" t="str">
        <f>IF(B186&gt;0,(VLOOKUP($B186,[1]Engagement!$B$192:$H$308,7,FALSE))," ")</f>
        <v>M</v>
      </c>
      <c r="I186" s="3" t="str">
        <f>IF(COUNTIF($F$166:$F186,F186)&lt;2,$F186," ")</f>
        <v xml:space="preserve"> </v>
      </c>
      <c r="J186" s="3" t="str">
        <f t="shared" si="12"/>
        <v/>
      </c>
      <c r="K186" s="3" t="str">
        <f>IF(COUNTIF($F$166:$F186,F186)&lt;3,$F186," ")</f>
        <v xml:space="preserve"> </v>
      </c>
      <c r="L186" s="2" t="str">
        <f t="shared" si="13"/>
        <v/>
      </c>
      <c r="M186" s="2" t="str">
        <f t="shared" si="14"/>
        <v/>
      </c>
      <c r="N186" s="2">
        <f t="shared" si="15"/>
        <v>100</v>
      </c>
    </row>
    <row r="187" spans="1:14" ht="15" customHeight="1" x14ac:dyDescent="0.35">
      <c r="A187" s="1">
        <v>22</v>
      </c>
      <c r="B187" s="25">
        <v>65</v>
      </c>
      <c r="C187" s="25">
        <v>22</v>
      </c>
      <c r="D187" s="26" t="str">
        <f>IF(B187&gt;0,(VLOOKUP($B187,[1]Engagement!$B$192:$G$308,3,FALSE))," ")</f>
        <v>DANY</v>
      </c>
      <c r="E187" s="26" t="str">
        <f>IF(B187&gt;0,(VLOOKUP($B187,[1]Engagement!$B$192:$G$308,4,FALSE))," ")</f>
        <v>Eva</v>
      </c>
      <c r="F187" s="26" t="str">
        <f>IF(B187&gt;0,(VLOOKUP($B187,[1]Engagement!$B$192:$G$308,5,FALSE))," ")</f>
        <v>VC Le Thor</v>
      </c>
      <c r="G187" s="27">
        <f>IF(B187&gt;0,(VLOOKUP($B187,[1]Engagement!$B$192:$G$308,6,FALSE))," ")</f>
        <v>0</v>
      </c>
      <c r="H187" s="28" t="str">
        <f>IF(B187&gt;0,(VLOOKUP($B187,[1]Engagement!$B$192:$H$308,7,FALSE))," ")</f>
        <v>F</v>
      </c>
      <c r="I187" s="3" t="str">
        <f>IF(COUNTIF($F$166:$F187,F187)&lt;2,$F187," ")</f>
        <v xml:space="preserve"> </v>
      </c>
      <c r="J187" s="3" t="str">
        <f t="shared" si="12"/>
        <v/>
      </c>
      <c r="K187" s="3" t="str">
        <f>IF(COUNTIF($F$166:$F187,F187)&lt;3,$F187," ")</f>
        <v xml:space="preserve"> </v>
      </c>
      <c r="L187" s="2" t="str">
        <f t="shared" si="13"/>
        <v/>
      </c>
      <c r="M187" s="2" t="str">
        <f t="shared" si="14"/>
        <v/>
      </c>
      <c r="N187" s="2">
        <f t="shared" si="15"/>
        <v>100</v>
      </c>
    </row>
    <row r="188" spans="1:14" ht="15" customHeight="1" x14ac:dyDescent="0.35">
      <c r="A188" s="1">
        <v>23</v>
      </c>
      <c r="B188" s="25">
        <v>57</v>
      </c>
      <c r="C188" s="25">
        <v>23</v>
      </c>
      <c r="D188" s="26" t="str">
        <f>IF(B188&gt;0,(VLOOKUP($B188,[1]Engagement!$B$192:$G$308,3,FALSE))," ")</f>
        <v>BEDEL</v>
      </c>
      <c r="E188" s="26" t="str">
        <f>IF(B188&gt;0,(VLOOKUP($B188,[1]Engagement!$B$192:$G$308,4,FALSE))," ")</f>
        <v>Pauline</v>
      </c>
      <c r="F188" s="26" t="str">
        <f>IF(B188&gt;0,(VLOOKUP($B188,[1]Engagement!$B$192:$G$308,5,FALSE))," ")</f>
        <v>VC Le Thor</v>
      </c>
      <c r="G188" s="27">
        <f>IF(B188&gt;0,(VLOOKUP($B188,[1]Engagement!$B$192:$G$308,6,FALSE))," ")</f>
        <v>0</v>
      </c>
      <c r="H188" s="28" t="str">
        <f>IF(B188&gt;0,(VLOOKUP($B188,[1]Engagement!$B$192:$H$308,7,FALSE))," ")</f>
        <v>F</v>
      </c>
      <c r="I188" s="3" t="str">
        <f>IF(COUNTIF($F$166:$F188,F188)&lt;2,$F188," ")</f>
        <v xml:space="preserve"> </v>
      </c>
      <c r="J188" s="3" t="str">
        <f t="shared" si="12"/>
        <v/>
      </c>
      <c r="K188" s="3" t="str">
        <f>IF(COUNTIF($F$166:$F188,F188)&lt;3,$F188," ")</f>
        <v xml:space="preserve"> </v>
      </c>
      <c r="L188" s="2" t="str">
        <f t="shared" si="13"/>
        <v/>
      </c>
      <c r="M188" s="2" t="str">
        <f t="shared" si="14"/>
        <v/>
      </c>
      <c r="N188" s="2">
        <f t="shared" si="15"/>
        <v>100</v>
      </c>
    </row>
    <row r="189" spans="1:14" ht="15" customHeight="1" x14ac:dyDescent="0.35">
      <c r="A189" s="1">
        <v>24</v>
      </c>
      <c r="B189" s="25">
        <v>7</v>
      </c>
      <c r="C189" s="25">
        <v>24</v>
      </c>
      <c r="D189" s="26" t="str">
        <f>IF(B189&gt;0,(VLOOKUP($B189,[1]Engagement!$B$192:$G$308,3,FALSE))," ")</f>
        <v>IMBERT</v>
      </c>
      <c r="E189" s="26" t="str">
        <f>IF(B189&gt;0,(VLOOKUP($B189,[1]Engagement!$B$192:$G$308,4,FALSE))," ")</f>
        <v>Julie</v>
      </c>
      <c r="F189" s="26" t="str">
        <f>IF(B189&gt;0,(VLOOKUP($B189,[1]Engagement!$B$192:$G$308,5,FALSE))," ")</f>
        <v>VC Le Thor</v>
      </c>
      <c r="G189" s="27">
        <f>IF(B189&gt;0,(VLOOKUP($B189,[1]Engagement!$B$192:$G$308,6,FALSE))," ")</f>
        <v>0</v>
      </c>
      <c r="H189" s="28" t="str">
        <f>IF(B189&gt;0,(VLOOKUP($B189,[1]Engagement!$B$192:$H$308,7,FALSE))," ")</f>
        <v>F</v>
      </c>
      <c r="I189" s="3" t="str">
        <f>IF(COUNTIF($F$166:$F189,F189)&lt;2,$F189," ")</f>
        <v xml:space="preserve"> </v>
      </c>
      <c r="J189" s="3" t="str">
        <f t="shared" si="12"/>
        <v/>
      </c>
      <c r="K189" s="3" t="str">
        <f>IF(COUNTIF($F$166:$F189,F189)&lt;3,$F189," ")</f>
        <v xml:space="preserve"> </v>
      </c>
      <c r="L189" s="2" t="str">
        <f t="shared" si="13"/>
        <v/>
      </c>
      <c r="M189" s="2" t="str">
        <f t="shared" si="14"/>
        <v/>
      </c>
      <c r="N189" s="2">
        <f t="shared" si="15"/>
        <v>100</v>
      </c>
    </row>
    <row r="190" spans="1:14" ht="15" customHeight="1" x14ac:dyDescent="0.35">
      <c r="A190" s="1">
        <v>25</v>
      </c>
      <c r="B190" s="25">
        <v>33</v>
      </c>
      <c r="C190" s="25">
        <v>25</v>
      </c>
      <c r="D190" s="26" t="str">
        <f>IF(B190&gt;0,(VLOOKUP($B190,[1]Engagement!$B$192:$G$308,3,FALSE))," ")</f>
        <v>SERRA</v>
      </c>
      <c r="E190" s="26" t="str">
        <f>IF(B190&gt;0,(VLOOKUP($B190,[1]Engagement!$B$192:$G$308,4,FALSE))," ")</f>
        <v>Pablo</v>
      </c>
      <c r="F190" s="26" t="str">
        <f>IF(B190&gt;0,(VLOOKUP($B190,[1]Engagement!$B$192:$G$308,5,FALSE))," ")</f>
        <v>CVC Monfavet</v>
      </c>
      <c r="G190" s="27">
        <f>IF(B190&gt;0,(VLOOKUP($B190,[1]Engagement!$B$192:$G$308,6,FALSE))," ")</f>
        <v>0</v>
      </c>
      <c r="H190" s="28" t="str">
        <f>IF(B190&gt;0,(VLOOKUP($B190,[1]Engagement!$B$192:$H$308,7,FALSE))," ")</f>
        <v>M</v>
      </c>
      <c r="I190" s="3" t="str">
        <f>IF(COUNTIF($F$166:$F190,F190)&lt;2,$F190," ")</f>
        <v>CVC Monfavet</v>
      </c>
      <c r="J190" s="3">
        <f t="shared" si="12"/>
        <v>25</v>
      </c>
      <c r="K190" s="3" t="str">
        <f>IF(COUNTIF($F$166:$F190,F190)&lt;3,$F190," ")</f>
        <v>CVC Monfavet</v>
      </c>
      <c r="L190" s="2">
        <f t="shared" si="13"/>
        <v>25</v>
      </c>
      <c r="M190" s="2" t="str">
        <f t="shared" si="14"/>
        <v/>
      </c>
      <c r="N190" s="2">
        <f t="shared" si="15"/>
        <v>100</v>
      </c>
    </row>
    <row r="191" spans="1:14" ht="15" customHeight="1" x14ac:dyDescent="0.35">
      <c r="A191" s="1">
        <v>26</v>
      </c>
      <c r="B191" s="25">
        <v>11</v>
      </c>
      <c r="C191" s="25">
        <v>26</v>
      </c>
      <c r="D191" s="26" t="str">
        <f>IF(B191&gt;0,(VLOOKUP($B191,[1]Engagement!$B$192:$G$308,3,FALSE))," ")</f>
        <v>GUILLOT</v>
      </c>
      <c r="E191" s="26" t="str">
        <f>IF(B191&gt;0,(VLOOKUP($B191,[1]Engagement!$B$192:$G$308,4,FALSE))," ")</f>
        <v>Julie</v>
      </c>
      <c r="F191" s="26" t="str">
        <f>IF(B191&gt;0,(VLOOKUP($B191,[1]Engagement!$B$192:$G$308,5,FALSE))," ")</f>
        <v>VC Le Thor</v>
      </c>
      <c r="G191" s="27">
        <f>IF(B191&gt;0,(VLOOKUP($B191,[1]Engagement!$B$192:$G$308,6,FALSE))," ")</f>
        <v>0</v>
      </c>
      <c r="H191" s="28" t="str">
        <f>IF(B191&gt;0,(VLOOKUP($B191,[1]Engagement!$B$192:$H$308,7,FALSE))," ")</f>
        <v>F</v>
      </c>
      <c r="I191" s="3" t="str">
        <f>IF(COUNTIF($F$166:$F191,F191)&lt;2,$F191," ")</f>
        <v xml:space="preserve"> </v>
      </c>
      <c r="J191" s="3" t="str">
        <f t="shared" si="12"/>
        <v/>
      </c>
      <c r="K191" s="3" t="str">
        <f>IF(COUNTIF($F$166:$F191,F191)&lt;3,$F191," ")</f>
        <v xml:space="preserve"> </v>
      </c>
      <c r="L191" s="2" t="str">
        <f t="shared" si="13"/>
        <v/>
      </c>
      <c r="M191" s="2" t="str">
        <f t="shared" si="14"/>
        <v/>
      </c>
      <c r="N191" s="2">
        <f t="shared" si="15"/>
        <v>100</v>
      </c>
    </row>
    <row r="192" spans="1:14" ht="15" customHeight="1" x14ac:dyDescent="0.35">
      <c r="A192" s="1">
        <v>27</v>
      </c>
      <c r="B192" s="25">
        <v>14</v>
      </c>
      <c r="C192" s="25">
        <v>27</v>
      </c>
      <c r="D192" s="26" t="str">
        <f>IF(B192&gt;0,(VLOOKUP($B192,[1]Engagement!$B$192:$G$308,3,FALSE))," ")</f>
        <v>MARTINEZ</v>
      </c>
      <c r="E192" s="26" t="str">
        <f>IF(B192&gt;0,(VLOOKUP($B192,[1]Engagement!$B$192:$G$308,4,FALSE))," ")</f>
        <v>Loan</v>
      </c>
      <c r="F192" s="26" t="str">
        <f>IF(B192&gt;0,(VLOOKUP($B192,[1]Engagement!$B$192:$G$308,5,FALSE))," ")</f>
        <v>VCSAG</v>
      </c>
      <c r="G192" s="27">
        <f>IF(B192&gt;0,(VLOOKUP($B192,[1]Engagement!$B$192:$G$308,6,FALSE))," ")</f>
        <v>0</v>
      </c>
      <c r="H192" s="28" t="str">
        <f>IF(B192&gt;0,(VLOOKUP($B192,[1]Engagement!$B$192:$H$308,7,FALSE))," ")</f>
        <v>M</v>
      </c>
      <c r="I192" s="3" t="str">
        <f>IF(COUNTIF($F$166:$F192,F192)&lt;2,$F192," ")</f>
        <v xml:space="preserve"> </v>
      </c>
      <c r="J192" s="3" t="str">
        <f t="shared" si="12"/>
        <v/>
      </c>
      <c r="K192" s="3" t="str">
        <f>IF(COUNTIF($F$166:$F192,F192)&lt;3,$F192," ")</f>
        <v>VCSAG</v>
      </c>
      <c r="L192" s="2">
        <f t="shared" si="13"/>
        <v>27</v>
      </c>
      <c r="M192" s="2" t="str">
        <f t="shared" si="14"/>
        <v>VCSAG</v>
      </c>
      <c r="N192" s="2">
        <f t="shared" si="15"/>
        <v>27</v>
      </c>
    </row>
    <row r="193" spans="1:14" ht="15" customHeight="1" x14ac:dyDescent="0.35">
      <c r="A193" s="1">
        <v>28</v>
      </c>
      <c r="B193" s="25">
        <v>17</v>
      </c>
      <c r="C193" s="25">
        <v>28</v>
      </c>
      <c r="D193" s="26" t="str">
        <f>IF(B193&gt;0,(VLOOKUP($B193,[1]Engagement!$B$192:$G$308,3,FALSE))," ")</f>
        <v>SALHI</v>
      </c>
      <c r="E193" s="26" t="str">
        <f>IF(B193&gt;0,(VLOOKUP($B193,[1]Engagement!$B$192:$G$308,4,FALSE))," ")</f>
        <v>Mehdi</v>
      </c>
      <c r="F193" s="26" t="str">
        <f>IF(B193&gt;0,(VLOOKUP($B193,[1]Engagement!$B$192:$G$308,5,FALSE))," ")</f>
        <v>VCSAG</v>
      </c>
      <c r="G193" s="27">
        <f>IF(B193&gt;0,(VLOOKUP($B193,[1]Engagement!$B$192:$G$308,6,FALSE))," ")</f>
        <v>0</v>
      </c>
      <c r="H193" s="28" t="str">
        <f>IF(B193&gt;0,(VLOOKUP($B193,[1]Engagement!$B$192:$H$308,7,FALSE))," ")</f>
        <v>M</v>
      </c>
      <c r="I193" s="3" t="str">
        <f>IF(COUNTIF($F$166:$F193,F193)&lt;2,$F193," ")</f>
        <v xml:space="preserve"> </v>
      </c>
      <c r="J193" s="3" t="str">
        <f t="shared" si="12"/>
        <v/>
      </c>
      <c r="K193" s="3" t="str">
        <f>IF(COUNTIF($F$166:$F193,F193)&lt;3,$F193," ")</f>
        <v xml:space="preserve"> </v>
      </c>
      <c r="L193" s="2" t="str">
        <f t="shared" si="13"/>
        <v/>
      </c>
      <c r="M193" s="2" t="str">
        <f t="shared" si="14"/>
        <v/>
      </c>
      <c r="N193" s="2">
        <f t="shared" si="15"/>
        <v>100</v>
      </c>
    </row>
    <row r="194" spans="1:14" ht="15" customHeight="1" x14ac:dyDescent="0.35">
      <c r="A194" s="1">
        <v>29</v>
      </c>
      <c r="B194" s="25">
        <v>54</v>
      </c>
      <c r="C194" s="25">
        <v>29</v>
      </c>
      <c r="D194" s="26" t="str">
        <f>IF(B194&gt;0,(VLOOKUP($B194,[1]Engagement!$B$192:$G$308,3,FALSE))," ")</f>
        <v>VASKOVSKY-NEGRE</v>
      </c>
      <c r="E194" s="26" t="str">
        <f>IF(B194&gt;0,(VLOOKUP($B194,[1]Engagement!$B$192:$G$308,4,FALSE))," ")</f>
        <v>Alexandre</v>
      </c>
      <c r="F194" s="26" t="str">
        <f>IF(B194&gt;0,(VLOOKUP($B194,[1]Engagement!$B$192:$G$308,5,FALSE))," ")</f>
        <v>Grand Braquet</v>
      </c>
      <c r="G194" s="27">
        <f>IF(B194&gt;0,(VLOOKUP($B194,[1]Engagement!$B$192:$G$308,6,FALSE))," ")</f>
        <v>0</v>
      </c>
      <c r="H194" s="28" t="str">
        <f>IF(B194&gt;0,(VLOOKUP($B194,[1]Engagement!$B$192:$H$308,7,FALSE))," ")</f>
        <v>M</v>
      </c>
      <c r="I194" s="3" t="str">
        <f>IF(COUNTIF($F$166:$F194,F194)&lt;2,$F194," ")</f>
        <v xml:space="preserve"> </v>
      </c>
      <c r="J194" s="3" t="str">
        <f t="shared" si="12"/>
        <v/>
      </c>
      <c r="K194" s="3" t="str">
        <f>IF(COUNTIF($F$166:$F194,F194)&lt;3,$F194," ")</f>
        <v xml:space="preserve"> </v>
      </c>
      <c r="L194" s="2" t="str">
        <f t="shared" si="13"/>
        <v/>
      </c>
      <c r="M194" s="2" t="str">
        <f t="shared" si="14"/>
        <v/>
      </c>
      <c r="N194" s="2">
        <f t="shared" si="15"/>
        <v>100</v>
      </c>
    </row>
    <row r="195" spans="1:14" ht="15" customHeight="1" x14ac:dyDescent="0.35">
      <c r="A195" s="1">
        <v>30</v>
      </c>
      <c r="B195" s="25">
        <v>61</v>
      </c>
      <c r="C195" s="25">
        <v>30</v>
      </c>
      <c r="D195" s="26" t="str">
        <f>IF(B195&gt;0,(VLOOKUP($B195,[1]Engagement!$B$192:$G$308,3,FALSE))," ")</f>
        <v>RUELLO KERMELIN</v>
      </c>
      <c r="E195" s="26" t="str">
        <f>IF(B195&gt;0,(VLOOKUP($B195,[1]Engagement!$B$192:$G$308,4,FALSE))," ")</f>
        <v>Bastien</v>
      </c>
      <c r="F195" s="26" t="str">
        <f>IF(B195&gt;0,(VLOOKUP($B195,[1]Engagement!$B$192:$G$308,5,FALSE))," ")</f>
        <v>VC Le Thor</v>
      </c>
      <c r="G195" s="27">
        <f>IF(B195&gt;0,(VLOOKUP($B195,[1]Engagement!$B$192:$G$308,6,FALSE))," ")</f>
        <v>0</v>
      </c>
      <c r="H195" s="28" t="str">
        <f>IF(B195&gt;0,(VLOOKUP($B195,[1]Engagement!$B$192:$H$308,7,FALSE))," ")</f>
        <v>M</v>
      </c>
      <c r="I195" s="3" t="str">
        <f>IF(COUNTIF($F$166:$F195,F195)&lt;2,$F195," ")</f>
        <v xml:space="preserve"> </v>
      </c>
      <c r="J195" s="3" t="str">
        <f t="shared" si="12"/>
        <v/>
      </c>
      <c r="K195" s="3" t="str">
        <f>IF(COUNTIF($F$166:$F195,F195)&lt;3,$F195," ")</f>
        <v xml:space="preserve"> </v>
      </c>
      <c r="L195" s="2" t="str">
        <f t="shared" si="13"/>
        <v/>
      </c>
      <c r="M195" s="2" t="str">
        <f t="shared" si="14"/>
        <v/>
      </c>
      <c r="N195" s="2">
        <f t="shared" si="15"/>
        <v>100</v>
      </c>
    </row>
    <row r="196" spans="1:14" ht="15" customHeight="1" x14ac:dyDescent="0.35">
      <c r="A196" s="1">
        <v>31</v>
      </c>
      <c r="B196" s="25">
        <v>9</v>
      </c>
      <c r="C196" s="25">
        <v>31</v>
      </c>
      <c r="D196" s="26" t="str">
        <f>IF(B196&gt;0,(VLOOKUP($B196,[1]Engagement!$B$192:$G$308,3,FALSE))," ")</f>
        <v>DA SILVA</v>
      </c>
      <c r="E196" s="26" t="str">
        <f>IF(B196&gt;0,(VLOOKUP($B196,[1]Engagement!$B$192:$G$308,4,FALSE))," ")</f>
        <v>Orlane</v>
      </c>
      <c r="F196" s="26" t="str">
        <f>IF(B196&gt;0,(VLOOKUP($B196,[1]Engagement!$B$192:$G$308,5,FALSE))," ")</f>
        <v>VC Le Thor</v>
      </c>
      <c r="G196" s="27">
        <f>IF(B196&gt;0,(VLOOKUP($B196,[1]Engagement!$B$192:$G$308,6,FALSE))," ")</f>
        <v>0</v>
      </c>
      <c r="H196" s="28" t="str">
        <f>IF(B196&gt;0,(VLOOKUP($B196,[1]Engagement!$B$192:$H$308,7,FALSE))," ")</f>
        <v>F</v>
      </c>
      <c r="I196" s="3" t="str">
        <f>IF(COUNTIF($F$166:$F196,F196)&lt;2,$F196," ")</f>
        <v xml:space="preserve"> </v>
      </c>
      <c r="J196" s="3" t="str">
        <f t="shared" si="12"/>
        <v/>
      </c>
      <c r="K196" s="3" t="str">
        <f>IF(COUNTIF($F$166:$F196,F196)&lt;3,$F196," ")</f>
        <v xml:space="preserve"> </v>
      </c>
      <c r="L196" s="2" t="str">
        <f t="shared" si="13"/>
        <v/>
      </c>
      <c r="M196" s="2" t="str">
        <f t="shared" si="14"/>
        <v/>
      </c>
      <c r="N196" s="2">
        <f t="shared" si="15"/>
        <v>100</v>
      </c>
    </row>
    <row r="197" spans="1:14" ht="15" customHeight="1" x14ac:dyDescent="0.35">
      <c r="A197" s="1">
        <v>32</v>
      </c>
      <c r="B197" s="25">
        <v>19</v>
      </c>
      <c r="C197" s="25">
        <v>32</v>
      </c>
      <c r="D197" s="26" t="str">
        <f>IF(B197&gt;0,(VLOOKUP($B197,[1]Engagement!$B$192:$G$308,3,FALSE))," ")</f>
        <v>ARNAUD</v>
      </c>
      <c r="E197" s="26" t="str">
        <f>IF(B197&gt;0,(VLOOKUP($B197,[1]Engagement!$B$192:$G$308,4,FALSE))," ")</f>
        <v>Kilian</v>
      </c>
      <c r="F197" s="26" t="str">
        <f>IF(B197&gt;0,(VLOOKUP($B197,[1]Engagement!$B$192:$G$308,5,FALSE))," ")</f>
        <v>AC Bollene</v>
      </c>
      <c r="G197" s="27">
        <f>IF(B197&gt;0,(VLOOKUP($B197,[1]Engagement!$B$192:$G$308,6,FALSE))," ")</f>
        <v>0</v>
      </c>
      <c r="H197" s="28" t="str">
        <f>IF(B197&gt;0,(VLOOKUP($B197,[1]Engagement!$B$192:$H$308,7,FALSE))," ")</f>
        <v>M</v>
      </c>
      <c r="I197" s="3" t="str">
        <f>IF(COUNTIF($F$166:$F197,F197)&lt;2,$F197," ")</f>
        <v>AC Bollene</v>
      </c>
      <c r="J197" s="3">
        <f t="shared" si="12"/>
        <v>32</v>
      </c>
      <c r="K197" s="3" t="str">
        <f>IF(COUNTIF($F$166:$F197,F197)&lt;3,$F197," ")</f>
        <v>AC Bollene</v>
      </c>
      <c r="L197" s="2">
        <f t="shared" si="13"/>
        <v>32</v>
      </c>
      <c r="M197" s="2" t="str">
        <f t="shared" si="14"/>
        <v/>
      </c>
      <c r="N197" s="2">
        <f t="shared" si="15"/>
        <v>100</v>
      </c>
    </row>
    <row r="198" spans="1:14" ht="15" customHeight="1" x14ac:dyDescent="0.35">
      <c r="A198" s="1">
        <v>33</v>
      </c>
      <c r="B198" s="25"/>
      <c r="C198" s="25">
        <v>33</v>
      </c>
      <c r="D198" s="26" t="str">
        <f>IF(B198&gt;0,(VLOOKUP($B198,[1]Engagement!$B$192:$G$308,3,FALSE))," ")</f>
        <v xml:space="preserve"> </v>
      </c>
      <c r="E198" s="26" t="str">
        <f>IF(B198&gt;0,(VLOOKUP($B198,[1]Engagement!$B$192:$G$308,4,FALSE))," ")</f>
        <v xml:space="preserve"> </v>
      </c>
      <c r="F198" s="26" t="str">
        <f>IF(B198&gt;0,(VLOOKUP($B198,[1]Engagement!$B$192:$G$308,5,FALSE))," ")</f>
        <v xml:space="preserve"> </v>
      </c>
      <c r="G198" s="27" t="str">
        <f>IF(B198&gt;0,(VLOOKUP($B198,[1]Engagement!$B$192:$G$308,6,FALSE))," ")</f>
        <v xml:space="preserve"> </v>
      </c>
      <c r="H198" s="28" t="str">
        <f>IF(B198&gt;0,(VLOOKUP($B198,[1]Engagement!$B$192:$H$308,7,FALSE))," ")</f>
        <v xml:space="preserve"> </v>
      </c>
      <c r="I198" s="3" t="str">
        <f>IF(COUNTIF($F$166:$F198,F198)&lt;2,$F198," ")</f>
        <v xml:space="preserve"> </v>
      </c>
      <c r="J198" s="3">
        <f t="shared" si="12"/>
        <v>33</v>
      </c>
      <c r="K198" s="3" t="str">
        <f>IF(COUNTIF($F$166:$F198,F198)&lt;3,$F198," ")</f>
        <v xml:space="preserve"> </v>
      </c>
      <c r="L198" s="2">
        <f t="shared" si="13"/>
        <v>33</v>
      </c>
      <c r="M198" s="2" t="str">
        <f t="shared" si="14"/>
        <v/>
      </c>
      <c r="N198" s="2">
        <f t="shared" si="15"/>
        <v>100</v>
      </c>
    </row>
    <row r="199" spans="1:14" ht="15" customHeight="1" x14ac:dyDescent="0.35">
      <c r="A199" s="1">
        <v>34</v>
      </c>
      <c r="B199" s="25"/>
      <c r="C199" s="25">
        <v>34</v>
      </c>
      <c r="D199" s="26" t="str">
        <f>IF(B199&gt;0,(VLOOKUP($B199,[1]Engagement!$B$192:$G$308,3,FALSE))," ")</f>
        <v xml:space="preserve"> </v>
      </c>
      <c r="E199" s="26" t="str">
        <f>IF(B199&gt;0,(VLOOKUP($B199,[1]Engagement!$B$192:$G$308,4,FALSE))," ")</f>
        <v xml:space="preserve"> </v>
      </c>
      <c r="F199" s="26" t="str">
        <f>IF(B199&gt;0,(VLOOKUP($B199,[1]Engagement!$B$192:$G$308,5,FALSE))," ")</f>
        <v xml:space="preserve"> </v>
      </c>
      <c r="G199" s="27" t="str">
        <f>IF(B199&gt;0,(VLOOKUP($B199,[1]Engagement!$B$192:$G$308,6,FALSE))," ")</f>
        <v xml:space="preserve"> </v>
      </c>
      <c r="H199" s="28" t="str">
        <f>IF(B199&gt;0,(VLOOKUP($B199,[1]Engagement!$B$192:$H$308,7,FALSE))," ")</f>
        <v xml:space="preserve"> </v>
      </c>
      <c r="I199" s="3" t="str">
        <f>IF(COUNTIF($F$166:$F199,F199)&lt;2,$F199," ")</f>
        <v xml:space="preserve"> </v>
      </c>
      <c r="J199" s="3">
        <f t="shared" si="12"/>
        <v>34</v>
      </c>
      <c r="K199" s="3" t="str">
        <f>IF(COUNTIF($F$166:$F199,F199)&lt;3,$F199," ")</f>
        <v xml:space="preserve"> </v>
      </c>
      <c r="L199" s="2">
        <f t="shared" si="13"/>
        <v>34</v>
      </c>
      <c r="M199" s="2" t="str">
        <f t="shared" si="14"/>
        <v/>
      </c>
      <c r="N199" s="2">
        <f t="shared" si="15"/>
        <v>100</v>
      </c>
    </row>
    <row r="200" spans="1:14" ht="15" customHeight="1" x14ac:dyDescent="0.35">
      <c r="A200" s="1">
        <v>35</v>
      </c>
      <c r="B200" s="25"/>
      <c r="C200" s="25">
        <v>35</v>
      </c>
      <c r="D200" s="26" t="str">
        <f>IF(B200&gt;0,(VLOOKUP($B200,[1]Engagement!$B$192:$G$308,3,FALSE))," ")</f>
        <v xml:space="preserve"> </v>
      </c>
      <c r="E200" s="26" t="str">
        <f>IF(B200&gt;0,(VLOOKUP($B200,[1]Engagement!$B$192:$G$308,4,FALSE))," ")</f>
        <v xml:space="preserve"> </v>
      </c>
      <c r="F200" s="26" t="str">
        <f>IF(B200&gt;0,(VLOOKUP($B200,[1]Engagement!$B$192:$G$308,5,FALSE))," ")</f>
        <v xml:space="preserve"> </v>
      </c>
      <c r="G200" s="27" t="str">
        <f>IF(B200&gt;0,(VLOOKUP($B200,[1]Engagement!$B$192:$G$308,6,FALSE))," ")</f>
        <v xml:space="preserve"> </v>
      </c>
      <c r="H200" s="28" t="str">
        <f>IF(B200&gt;0,(VLOOKUP($B200,[1]Engagement!$B$192:$H$308,7,FALSE))," ")</f>
        <v xml:space="preserve"> </v>
      </c>
      <c r="I200" s="3" t="str">
        <f>IF(COUNTIF($F$166:$F200,F200)&lt;2,$F200," ")</f>
        <v xml:space="preserve"> </v>
      </c>
      <c r="J200" s="3">
        <f t="shared" si="12"/>
        <v>35</v>
      </c>
      <c r="K200" s="3" t="str">
        <f>IF(COUNTIF($F$166:$F200,F200)&lt;3,$F200," ")</f>
        <v xml:space="preserve"> </v>
      </c>
      <c r="L200" s="2">
        <f t="shared" si="13"/>
        <v>35</v>
      </c>
      <c r="M200" s="2" t="str">
        <f t="shared" si="14"/>
        <v/>
      </c>
      <c r="N200" s="2">
        <f t="shared" si="15"/>
        <v>100</v>
      </c>
    </row>
    <row r="201" spans="1:14" ht="15" customHeight="1" x14ac:dyDescent="0.35">
      <c r="A201" s="1">
        <v>36</v>
      </c>
      <c r="B201" s="25"/>
      <c r="C201" s="25">
        <v>36</v>
      </c>
      <c r="D201" s="26" t="str">
        <f>IF(B201&gt;0,(VLOOKUP($B201,[1]Engagement!$B$192:$G$308,3,FALSE))," ")</f>
        <v xml:space="preserve"> </v>
      </c>
      <c r="E201" s="26" t="str">
        <f>IF(B201&gt;0,(VLOOKUP($B201,[1]Engagement!$B$192:$G$308,4,FALSE))," ")</f>
        <v xml:space="preserve"> </v>
      </c>
      <c r="F201" s="26" t="str">
        <f>IF(B201&gt;0,(VLOOKUP($B201,[1]Engagement!$B$192:$G$308,5,FALSE))," ")</f>
        <v xml:space="preserve"> </v>
      </c>
      <c r="G201" s="27" t="str">
        <f>IF(B201&gt;0,(VLOOKUP($B201,[1]Engagement!$B$192:$G$308,6,FALSE))," ")</f>
        <v xml:space="preserve"> </v>
      </c>
      <c r="H201" s="28" t="str">
        <f>IF(B201&gt;0,(VLOOKUP($B201,[1]Engagement!$B$192:$H$308,7,FALSE))," ")</f>
        <v xml:space="preserve"> </v>
      </c>
      <c r="I201" s="3" t="str">
        <f>IF(COUNTIF($F$166:$F201,F201)&lt;2,$F201," ")</f>
        <v xml:space="preserve"> </v>
      </c>
      <c r="J201" s="3">
        <f t="shared" si="12"/>
        <v>36</v>
      </c>
      <c r="K201" s="3" t="str">
        <f>IF(COUNTIF($F$166:$F201,F201)&lt;3,$F201," ")</f>
        <v xml:space="preserve"> </v>
      </c>
      <c r="L201" s="2">
        <f t="shared" si="13"/>
        <v>36</v>
      </c>
      <c r="M201" s="2" t="str">
        <f t="shared" si="14"/>
        <v/>
      </c>
      <c r="N201" s="2">
        <f t="shared" si="15"/>
        <v>100</v>
      </c>
    </row>
    <row r="202" spans="1:14" ht="15" customHeight="1" x14ac:dyDescent="0.35">
      <c r="A202" s="1">
        <v>37</v>
      </c>
      <c r="B202" s="25"/>
      <c r="C202" s="25">
        <v>37</v>
      </c>
      <c r="D202" s="26" t="str">
        <f>IF(B202&gt;0,(VLOOKUP($B202,[1]Engagement!$B$192:$G$308,3,FALSE))," ")</f>
        <v xml:space="preserve"> </v>
      </c>
      <c r="E202" s="26" t="str">
        <f>IF(B202&gt;0,(VLOOKUP($B202,[1]Engagement!$B$192:$G$308,4,FALSE))," ")</f>
        <v xml:space="preserve"> </v>
      </c>
      <c r="F202" s="26" t="str">
        <f>IF(B202&gt;0,(VLOOKUP($B202,[1]Engagement!$B$192:$G$308,5,FALSE))," ")</f>
        <v xml:space="preserve"> </v>
      </c>
      <c r="G202" s="27" t="str">
        <f>IF(B202&gt;0,(VLOOKUP($B202,[1]Engagement!$B$192:$G$308,6,FALSE))," ")</f>
        <v xml:space="preserve"> </v>
      </c>
      <c r="H202" s="28" t="str">
        <f>IF(B202&gt;0,(VLOOKUP($B202,[1]Engagement!$B$192:$H$308,7,FALSE))," ")</f>
        <v xml:space="preserve"> </v>
      </c>
      <c r="I202" s="3" t="str">
        <f>IF(COUNTIF($F$166:$F202,F202)&lt;2,$F202," ")</f>
        <v xml:space="preserve"> </v>
      </c>
      <c r="J202" s="3">
        <f t="shared" si="12"/>
        <v>37</v>
      </c>
      <c r="K202" s="3" t="str">
        <f>IF(COUNTIF($F$166:$F202,F202)&lt;3,$F202," ")</f>
        <v xml:space="preserve"> </v>
      </c>
      <c r="L202" s="2">
        <f t="shared" si="13"/>
        <v>37</v>
      </c>
      <c r="M202" s="2" t="str">
        <f t="shared" si="14"/>
        <v/>
      </c>
      <c r="N202" s="2">
        <f t="shared" si="15"/>
        <v>100</v>
      </c>
    </row>
    <row r="203" spans="1:14" ht="15" customHeight="1" x14ac:dyDescent="0.35">
      <c r="A203" s="1">
        <v>38</v>
      </c>
      <c r="B203" s="25"/>
      <c r="C203" s="25">
        <v>38</v>
      </c>
      <c r="D203" s="26" t="str">
        <f>IF(B203&gt;0,(VLOOKUP($B203,[1]Engagement!$B$192:$G$308,3,FALSE))," ")</f>
        <v xml:space="preserve"> </v>
      </c>
      <c r="E203" s="26" t="str">
        <f>IF(B203&gt;0,(VLOOKUP($B203,[1]Engagement!$B$192:$G$308,4,FALSE))," ")</f>
        <v xml:space="preserve"> </v>
      </c>
      <c r="F203" s="26" t="str">
        <f>IF(B203&gt;0,(VLOOKUP($B203,[1]Engagement!$B$192:$G$308,5,FALSE))," ")</f>
        <v xml:space="preserve"> </v>
      </c>
      <c r="G203" s="27" t="str">
        <f>IF(B203&gt;0,(VLOOKUP($B203,[1]Engagement!$B$192:$G$308,6,FALSE))," ")</f>
        <v xml:space="preserve"> </v>
      </c>
      <c r="H203" s="28" t="str">
        <f>IF(B203&gt;0,(VLOOKUP($B203,[1]Engagement!$B$192:$H$308,7,FALSE))," ")</f>
        <v xml:space="preserve"> </v>
      </c>
      <c r="I203" s="3" t="str">
        <f>IF(COUNTIF($F$166:$F203,F203)&lt;2,$F203," ")</f>
        <v xml:space="preserve"> </v>
      </c>
      <c r="J203" s="3">
        <f t="shared" si="12"/>
        <v>38</v>
      </c>
      <c r="K203" s="3" t="str">
        <f>IF(COUNTIF($F$166:$F203,F203)&lt;3,$F203," ")</f>
        <v xml:space="preserve"> </v>
      </c>
      <c r="L203" s="2">
        <f t="shared" si="13"/>
        <v>38</v>
      </c>
      <c r="M203" s="2" t="str">
        <f t="shared" si="14"/>
        <v/>
      </c>
      <c r="N203" s="2">
        <f t="shared" si="15"/>
        <v>100</v>
      </c>
    </row>
    <row r="204" spans="1:14" ht="15" customHeight="1" x14ac:dyDescent="0.35">
      <c r="A204" s="1">
        <v>39</v>
      </c>
      <c r="B204" s="25"/>
      <c r="C204" s="25">
        <v>39</v>
      </c>
      <c r="D204" s="26" t="str">
        <f>IF(B204&gt;0,(VLOOKUP($B204,[1]Engagement!$B$192:$G$308,3,FALSE))," ")</f>
        <v xml:space="preserve"> </v>
      </c>
      <c r="E204" s="26" t="str">
        <f>IF(B204&gt;0,(VLOOKUP($B204,[1]Engagement!$B$192:$G$308,4,FALSE))," ")</f>
        <v xml:space="preserve"> </v>
      </c>
      <c r="F204" s="26" t="str">
        <f>IF(B204&gt;0,(VLOOKUP($B204,[1]Engagement!$B$192:$G$308,5,FALSE))," ")</f>
        <v xml:space="preserve"> </v>
      </c>
      <c r="G204" s="27" t="str">
        <f>IF(B204&gt;0,(VLOOKUP($B204,[1]Engagement!$B$192:$G$308,6,FALSE))," ")</f>
        <v xml:space="preserve"> </v>
      </c>
      <c r="H204" s="28" t="str">
        <f>IF(B204&gt;0,(VLOOKUP($B204,[1]Engagement!$B$192:$H$308,7,FALSE))," ")</f>
        <v xml:space="preserve"> </v>
      </c>
      <c r="I204" s="3" t="str">
        <f>IF(COUNTIF($F$166:$F204,F204)&lt;2,$F204," ")</f>
        <v xml:space="preserve"> </v>
      </c>
      <c r="J204" s="3">
        <f t="shared" si="12"/>
        <v>39</v>
      </c>
      <c r="K204" s="3" t="str">
        <f>IF(COUNTIF($F$166:$F204,F204)&lt;3,$F204," ")</f>
        <v xml:space="preserve"> </v>
      </c>
      <c r="L204" s="2">
        <f t="shared" si="13"/>
        <v>39</v>
      </c>
      <c r="M204" s="2" t="str">
        <f t="shared" si="14"/>
        <v/>
      </c>
      <c r="N204" s="2">
        <f t="shared" si="15"/>
        <v>100</v>
      </c>
    </row>
    <row r="205" spans="1:14" ht="15" customHeight="1" x14ac:dyDescent="0.35">
      <c r="A205" s="1">
        <v>40</v>
      </c>
      <c r="B205" s="25"/>
      <c r="C205" s="25">
        <v>40</v>
      </c>
      <c r="D205" s="26" t="str">
        <f>IF(B205&gt;0,(VLOOKUP($B205,[1]Engagement!$B$192:$G$308,3,FALSE))," ")</f>
        <v xml:space="preserve"> </v>
      </c>
      <c r="E205" s="26" t="str">
        <f>IF(B205&gt;0,(VLOOKUP($B205,[1]Engagement!$B$192:$G$308,4,FALSE))," ")</f>
        <v xml:space="preserve"> </v>
      </c>
      <c r="F205" s="26" t="str">
        <f>IF(B205&gt;0,(VLOOKUP($B205,[1]Engagement!$B$192:$G$308,5,FALSE))," ")</f>
        <v xml:space="preserve"> </v>
      </c>
      <c r="G205" s="27" t="str">
        <f>IF(B205&gt;0,(VLOOKUP($B205,[1]Engagement!$B$192:$G$308,6,FALSE))," ")</f>
        <v xml:space="preserve"> </v>
      </c>
      <c r="H205" s="28" t="str">
        <f>IF(B205&gt;0,(VLOOKUP($B205,[1]Engagement!$B$192:$H$308,7,FALSE))," ")</f>
        <v xml:space="preserve"> </v>
      </c>
      <c r="I205" s="3" t="str">
        <f>IF(COUNTIF($F$166:$F205,F205)&lt;2,$F205," ")</f>
        <v xml:space="preserve"> </v>
      </c>
      <c r="J205" s="3">
        <f t="shared" si="12"/>
        <v>40</v>
      </c>
      <c r="K205" s="3" t="str">
        <f>IF(COUNTIF($F$166:$F205,F205)&lt;3,$F205," ")</f>
        <v xml:space="preserve"> </v>
      </c>
      <c r="L205" s="2">
        <f>IF(K205=$F205,$C205,"")</f>
        <v>40</v>
      </c>
      <c r="M205" s="2" t="str">
        <f t="shared" si="14"/>
        <v/>
      </c>
      <c r="N205" s="2">
        <f t="shared" si="15"/>
        <v>100</v>
      </c>
    </row>
    <row r="206" spans="1:14" ht="15" customHeight="1" x14ac:dyDescent="0.35">
      <c r="A206" s="1">
        <v>41</v>
      </c>
      <c r="B206" s="25"/>
      <c r="C206" s="25">
        <v>41</v>
      </c>
      <c r="D206" s="26" t="str">
        <f>IF(B206&gt;0,(VLOOKUP($B206,[1]Engagement!$B$192:$G$308,3,FALSE))," ")</f>
        <v xml:space="preserve"> </v>
      </c>
      <c r="E206" s="26" t="str">
        <f>IF(B206&gt;0,(VLOOKUP($B206,[1]Engagement!$B$192:$G$308,4,FALSE))," ")</f>
        <v xml:space="preserve"> </v>
      </c>
      <c r="F206" s="26" t="str">
        <f>IF(B206&gt;0,(VLOOKUP($B206,[1]Engagement!$B$192:$G$308,5,FALSE))," ")</f>
        <v xml:space="preserve"> </v>
      </c>
      <c r="G206" s="27" t="str">
        <f>IF(B206&gt;0,(VLOOKUP($B206,[1]Engagement!$B$192:$G$308,6,FALSE))," ")</f>
        <v xml:space="preserve"> </v>
      </c>
      <c r="H206" s="28" t="str">
        <f>IF(B206&gt;0,(VLOOKUP($B206,[1]Engagement!$B$192:$H$308,7,FALSE))," ")</f>
        <v xml:space="preserve"> </v>
      </c>
      <c r="I206" s="3" t="str">
        <f>IF(COUNTIF($F$166:$F206,F206)&lt;2,$F206," ")</f>
        <v xml:space="preserve"> </v>
      </c>
      <c r="J206" s="3">
        <f t="shared" si="12"/>
        <v>41</v>
      </c>
      <c r="K206" s="3" t="str">
        <f>IF(COUNTIF($F$166:$F206,F206)&lt;3,$F206," ")</f>
        <v xml:space="preserve"> </v>
      </c>
      <c r="L206" s="2">
        <f t="shared" ref="L206:L265" si="16">IF(K206=$F206,$C206,"")</f>
        <v>41</v>
      </c>
      <c r="M206" s="2" t="str">
        <f t="shared" si="14"/>
        <v/>
      </c>
      <c r="N206" s="2">
        <f t="shared" si="15"/>
        <v>100</v>
      </c>
    </row>
    <row r="207" spans="1:14" ht="15" customHeight="1" x14ac:dyDescent="0.35">
      <c r="A207" s="1">
        <v>42</v>
      </c>
      <c r="B207" s="25"/>
      <c r="C207" s="25">
        <v>42</v>
      </c>
      <c r="D207" s="26" t="str">
        <f>IF(B207&gt;0,(VLOOKUP($B207,[1]Engagement!$B$192:$G$308,3,FALSE))," ")</f>
        <v xml:space="preserve"> </v>
      </c>
      <c r="E207" s="26" t="str">
        <f>IF(B207&gt;0,(VLOOKUP($B207,[1]Engagement!$B$192:$G$308,4,FALSE))," ")</f>
        <v xml:space="preserve"> </v>
      </c>
      <c r="F207" s="26" t="str">
        <f>IF(B207&gt;0,(VLOOKUP($B207,[1]Engagement!$B$192:$G$308,5,FALSE))," ")</f>
        <v xml:space="preserve"> </v>
      </c>
      <c r="G207" s="27" t="str">
        <f>IF(B207&gt;0,(VLOOKUP($B207,[1]Engagement!$B$192:$G$308,6,FALSE))," ")</f>
        <v xml:space="preserve"> </v>
      </c>
      <c r="H207" s="28" t="str">
        <f>IF(B207&gt;0,(VLOOKUP($B207,[1]Engagement!$B$192:$H$308,7,FALSE))," ")</f>
        <v xml:space="preserve"> </v>
      </c>
      <c r="I207" s="3" t="str">
        <f>IF(COUNTIF($F$166:$F207,F207)&lt;2,$F207," ")</f>
        <v xml:space="preserve"> </v>
      </c>
      <c r="J207" s="3">
        <f t="shared" si="12"/>
        <v>42</v>
      </c>
      <c r="K207" s="3" t="str">
        <f>IF(COUNTIF($F$166:$F207,F207)&lt;3,$F207," ")</f>
        <v xml:space="preserve"> </v>
      </c>
      <c r="L207" s="2">
        <f t="shared" si="16"/>
        <v>42</v>
      </c>
      <c r="M207" s="2" t="str">
        <f t="shared" si="14"/>
        <v/>
      </c>
      <c r="N207" s="2">
        <f t="shared" si="15"/>
        <v>100</v>
      </c>
    </row>
    <row r="208" spans="1:14" ht="15" customHeight="1" x14ac:dyDescent="0.35">
      <c r="A208" s="1">
        <v>43</v>
      </c>
      <c r="B208" s="25"/>
      <c r="C208" s="25">
        <v>43</v>
      </c>
      <c r="D208" s="26" t="str">
        <f>IF(B208&gt;0,(VLOOKUP($B208,[1]Engagement!$B$192:$G$308,3,FALSE))," ")</f>
        <v xml:space="preserve"> </v>
      </c>
      <c r="E208" s="26" t="str">
        <f>IF(B208&gt;0,(VLOOKUP($B208,[1]Engagement!$B$192:$G$308,4,FALSE))," ")</f>
        <v xml:space="preserve"> </v>
      </c>
      <c r="F208" s="26" t="str">
        <f>IF(B208&gt;0,(VLOOKUP($B208,[1]Engagement!$B$192:$G$308,5,FALSE))," ")</f>
        <v xml:space="preserve"> </v>
      </c>
      <c r="G208" s="27" t="str">
        <f>IF(B208&gt;0,(VLOOKUP($B208,[1]Engagement!$B$192:$G$308,6,FALSE))," ")</f>
        <v xml:space="preserve"> </v>
      </c>
      <c r="H208" s="28" t="str">
        <f>IF(B208&gt;0,(VLOOKUP($B208,[1]Engagement!$B$192:$H$308,7,FALSE))," ")</f>
        <v xml:space="preserve"> </v>
      </c>
      <c r="I208" s="3" t="str">
        <f>IF(COUNTIF($F$166:$F208,F208)&lt;2,$F208," ")</f>
        <v xml:space="preserve"> </v>
      </c>
      <c r="J208" s="3">
        <f t="shared" si="12"/>
        <v>43</v>
      </c>
      <c r="K208" s="3" t="str">
        <f>IF(COUNTIF($F$166:$F208,F208)&lt;3,$F208," ")</f>
        <v xml:space="preserve"> </v>
      </c>
      <c r="L208" s="2">
        <f t="shared" si="16"/>
        <v>43</v>
      </c>
      <c r="M208" s="2" t="str">
        <f t="shared" si="14"/>
        <v/>
      </c>
      <c r="N208" s="2">
        <f t="shared" si="15"/>
        <v>100</v>
      </c>
    </row>
    <row r="209" spans="1:14" ht="15" customHeight="1" x14ac:dyDescent="0.35">
      <c r="A209" s="1">
        <v>44</v>
      </c>
      <c r="B209" s="25"/>
      <c r="C209" s="25">
        <v>44</v>
      </c>
      <c r="D209" s="26" t="str">
        <f>IF(B209&gt;0,(VLOOKUP($B209,[1]Engagement!$B$192:$G$308,3,FALSE))," ")</f>
        <v xml:space="preserve"> </v>
      </c>
      <c r="E209" s="26" t="str">
        <f>IF(B209&gt;0,(VLOOKUP($B209,[1]Engagement!$B$192:$G$308,4,FALSE))," ")</f>
        <v xml:space="preserve"> </v>
      </c>
      <c r="F209" s="26" t="str">
        <f>IF(B209&gt;0,(VLOOKUP($B209,[1]Engagement!$B$192:$G$308,5,FALSE))," ")</f>
        <v xml:space="preserve"> </v>
      </c>
      <c r="G209" s="27" t="str">
        <f>IF(B209&gt;0,(VLOOKUP($B209,[1]Engagement!$B$192:$G$308,6,FALSE))," ")</f>
        <v xml:space="preserve"> </v>
      </c>
      <c r="H209" s="28" t="str">
        <f>IF(B209&gt;0,(VLOOKUP($B209,[1]Engagement!$B$192:$H$308,7,FALSE))," ")</f>
        <v xml:space="preserve"> </v>
      </c>
      <c r="I209" s="3" t="str">
        <f>IF(COUNTIF($F$166:$F209,F209)&lt;2,$F209," ")</f>
        <v xml:space="preserve"> </v>
      </c>
      <c r="J209" s="3">
        <f t="shared" si="12"/>
        <v>44</v>
      </c>
      <c r="K209" s="3" t="str">
        <f>IF(COUNTIF($F$166:$F209,F209)&lt;3,$F209," ")</f>
        <v xml:space="preserve"> </v>
      </c>
      <c r="L209" s="2">
        <f t="shared" si="16"/>
        <v>44</v>
      </c>
      <c r="M209" s="2" t="str">
        <f t="shared" si="14"/>
        <v/>
      </c>
      <c r="N209" s="2">
        <f t="shared" si="15"/>
        <v>100</v>
      </c>
    </row>
    <row r="210" spans="1:14" ht="15" customHeight="1" x14ac:dyDescent="0.35">
      <c r="A210" s="1">
        <v>45</v>
      </c>
      <c r="B210" s="25"/>
      <c r="C210" s="25">
        <v>45</v>
      </c>
      <c r="D210" s="26" t="str">
        <f>IF(B210&gt;0,(VLOOKUP($B210,[1]Engagement!$B$192:$G$308,3,FALSE))," ")</f>
        <v xml:space="preserve"> </v>
      </c>
      <c r="E210" s="26" t="str">
        <f>IF(B210&gt;0,(VLOOKUP($B210,[1]Engagement!$B$192:$G$308,4,FALSE))," ")</f>
        <v xml:space="preserve"> </v>
      </c>
      <c r="F210" s="26" t="str">
        <f>IF(B210&gt;0,(VLOOKUP($B210,[1]Engagement!$B$192:$G$308,5,FALSE))," ")</f>
        <v xml:space="preserve"> </v>
      </c>
      <c r="G210" s="27" t="str">
        <f>IF(B210&gt;0,(VLOOKUP($B210,[1]Engagement!$B$192:$G$308,6,FALSE))," ")</f>
        <v xml:space="preserve"> </v>
      </c>
      <c r="H210" s="28" t="str">
        <f>IF(B210&gt;0,(VLOOKUP($B210,[1]Engagement!$B$192:$H$308,7,FALSE))," ")</f>
        <v xml:space="preserve"> </v>
      </c>
      <c r="I210" s="3" t="str">
        <f>IF(COUNTIF($F$166:$F210,F210)&lt;2,$F210," ")</f>
        <v xml:space="preserve"> </v>
      </c>
      <c r="J210" s="3">
        <f t="shared" si="12"/>
        <v>45</v>
      </c>
      <c r="K210" s="3" t="str">
        <f>IF(COUNTIF($F$166:$F210,F210)&lt;3,$F210," ")</f>
        <v xml:space="preserve"> </v>
      </c>
      <c r="L210" s="2">
        <f t="shared" si="16"/>
        <v>45</v>
      </c>
      <c r="M210" s="2" t="str">
        <f t="shared" si="14"/>
        <v/>
      </c>
      <c r="N210" s="2">
        <f t="shared" si="15"/>
        <v>100</v>
      </c>
    </row>
    <row r="211" spans="1:14" ht="15" customHeight="1" x14ac:dyDescent="0.35">
      <c r="A211" s="1">
        <v>46</v>
      </c>
      <c r="B211" s="44"/>
      <c r="C211" s="25">
        <v>46</v>
      </c>
      <c r="D211" s="26" t="str">
        <f>IF(B211&gt;0,(VLOOKUP($B211,[1]Engagement!$B$192:$G$308,3,FALSE))," ")</f>
        <v xml:space="preserve"> </v>
      </c>
      <c r="E211" s="26" t="str">
        <f>IF(B211&gt;0,(VLOOKUP($B211,[1]Engagement!$B$192:$G$308,4,FALSE))," ")</f>
        <v xml:space="preserve"> </v>
      </c>
      <c r="F211" s="26" t="str">
        <f>IF(B211&gt;0,(VLOOKUP($B211,[1]Engagement!$B$192:$G$308,5,FALSE))," ")</f>
        <v xml:space="preserve"> </v>
      </c>
      <c r="G211" s="27" t="str">
        <f>IF(B211&gt;0,(VLOOKUP($B211,[1]Engagement!$B$192:$G$308,6,FALSE))," ")</f>
        <v xml:space="preserve"> </v>
      </c>
      <c r="H211" s="28" t="str">
        <f>IF(B211&gt;0,(VLOOKUP($B211,[1]Engagement!$B$192:$H$308,7,FALSE))," ")</f>
        <v xml:space="preserve"> </v>
      </c>
      <c r="I211" s="3" t="str">
        <f>IF(COUNTIF($F$166:$F211,F211)&lt;2,$F211," ")</f>
        <v xml:space="preserve"> </v>
      </c>
      <c r="J211" s="3">
        <f t="shared" si="12"/>
        <v>46</v>
      </c>
      <c r="K211" s="3" t="str">
        <f>IF(COUNTIF($F$166:$F211,F211)&lt;3,$F211," ")</f>
        <v xml:space="preserve"> </v>
      </c>
      <c r="L211" s="2">
        <f t="shared" si="16"/>
        <v>46</v>
      </c>
      <c r="M211" s="2" t="str">
        <f t="shared" si="14"/>
        <v/>
      </c>
      <c r="N211" s="2">
        <f t="shared" si="15"/>
        <v>100</v>
      </c>
    </row>
    <row r="212" spans="1:14" ht="15" customHeight="1" x14ac:dyDescent="0.35">
      <c r="A212" s="1">
        <v>47</v>
      </c>
      <c r="B212" s="25"/>
      <c r="C212" s="25">
        <v>47</v>
      </c>
      <c r="D212" s="26" t="str">
        <f>IF(B212&gt;0,(VLOOKUP($B212,[1]Engagement!$B$192:$G$308,3,FALSE))," ")</f>
        <v xml:space="preserve"> </v>
      </c>
      <c r="E212" s="26" t="str">
        <f>IF(B212&gt;0,(VLOOKUP($B212,[1]Engagement!$B$192:$G$308,4,FALSE))," ")</f>
        <v xml:space="preserve"> </v>
      </c>
      <c r="F212" s="26" t="str">
        <f>IF(B212&gt;0,(VLOOKUP($B212,[1]Engagement!$B$192:$G$308,5,FALSE))," ")</f>
        <v xml:space="preserve"> </v>
      </c>
      <c r="G212" s="27" t="str">
        <f>IF(B212&gt;0,(VLOOKUP($B212,[1]Engagement!$B$192:$G$308,6,FALSE))," ")</f>
        <v xml:space="preserve"> </v>
      </c>
      <c r="H212" s="28" t="str">
        <f>IF(B212&gt;0,(VLOOKUP($B212,[1]Engagement!$B$192:$H$308,7,FALSE))," ")</f>
        <v xml:space="preserve"> </v>
      </c>
      <c r="I212" s="3" t="str">
        <f>IF(COUNTIF($F$166:$F212,F212)&lt;2,$F212," ")</f>
        <v xml:space="preserve"> </v>
      </c>
      <c r="J212" s="3">
        <f t="shared" si="12"/>
        <v>47</v>
      </c>
      <c r="K212" s="3" t="str">
        <f>IF(COUNTIF($F$166:$F212,F212)&lt;3,$F212," ")</f>
        <v xml:space="preserve"> </v>
      </c>
      <c r="L212" s="2">
        <f t="shared" si="16"/>
        <v>47</v>
      </c>
      <c r="M212" s="2" t="str">
        <f t="shared" si="14"/>
        <v/>
      </c>
      <c r="N212" s="2">
        <f t="shared" si="15"/>
        <v>100</v>
      </c>
    </row>
    <row r="213" spans="1:14" ht="15" customHeight="1" x14ac:dyDescent="0.35">
      <c r="A213" s="1">
        <v>48</v>
      </c>
      <c r="B213" s="44"/>
      <c r="C213" s="25">
        <v>48</v>
      </c>
      <c r="D213" s="26" t="str">
        <f>IF(B213&gt;0,(VLOOKUP($B213,[1]Engagement!$B$192:$G$308,3,FALSE))," ")</f>
        <v xml:space="preserve"> </v>
      </c>
      <c r="E213" s="26" t="str">
        <f>IF(B213&gt;0,(VLOOKUP($B213,[1]Engagement!$B$192:$G$308,4,FALSE))," ")</f>
        <v xml:space="preserve"> </v>
      </c>
      <c r="F213" s="26" t="str">
        <f>IF(B213&gt;0,(VLOOKUP($B213,[1]Engagement!$B$192:$G$308,5,FALSE))," ")</f>
        <v xml:space="preserve"> </v>
      </c>
      <c r="G213" s="27" t="str">
        <f>IF(B213&gt;0,(VLOOKUP($B213,[1]Engagement!$B$192:$G$308,6,FALSE))," ")</f>
        <v xml:space="preserve"> </v>
      </c>
      <c r="H213" s="28" t="str">
        <f>IF(B213&gt;0,(VLOOKUP($B213,[1]Engagement!$B$192:$H$308,7,FALSE))," ")</f>
        <v xml:space="preserve"> </v>
      </c>
      <c r="I213" s="3" t="str">
        <f>IF(COUNTIF($F$166:$F213,F213)&lt;2,$F213," ")</f>
        <v xml:space="preserve"> </v>
      </c>
      <c r="J213" s="3">
        <f t="shared" si="12"/>
        <v>48</v>
      </c>
      <c r="K213" s="3" t="str">
        <f>IF(COUNTIF($F$166:$F213,F213)&lt;3,$F213," ")</f>
        <v xml:space="preserve"> </v>
      </c>
      <c r="L213" s="2">
        <f t="shared" si="16"/>
        <v>48</v>
      </c>
      <c r="M213" s="2" t="str">
        <f t="shared" si="14"/>
        <v/>
      </c>
      <c r="N213" s="2">
        <f t="shared" si="15"/>
        <v>100</v>
      </c>
    </row>
    <row r="214" spans="1:14" ht="15" customHeight="1" x14ac:dyDescent="0.35">
      <c r="A214" s="1">
        <v>49</v>
      </c>
      <c r="B214" s="25"/>
      <c r="C214" s="25">
        <v>49</v>
      </c>
      <c r="D214" s="26" t="str">
        <f>IF(B214&gt;0,(VLOOKUP($B214,[1]Engagement!$B$192:$G$308,3,FALSE))," ")</f>
        <v xml:space="preserve"> </v>
      </c>
      <c r="E214" s="26" t="str">
        <f>IF(B214&gt;0,(VLOOKUP($B214,[1]Engagement!$B$192:$G$308,4,FALSE))," ")</f>
        <v xml:space="preserve"> </v>
      </c>
      <c r="F214" s="26" t="str">
        <f>IF(B214&gt;0,(VLOOKUP($B214,[1]Engagement!$B$192:$G$308,5,FALSE))," ")</f>
        <v xml:space="preserve"> </v>
      </c>
      <c r="G214" s="27" t="str">
        <f>IF(B214&gt;0,(VLOOKUP($B214,[1]Engagement!$B$192:$G$308,6,FALSE))," ")</f>
        <v xml:space="preserve"> </v>
      </c>
      <c r="H214" s="28" t="str">
        <f>IF(B214&gt;0,(VLOOKUP($B214,[1]Engagement!$B$192:$H$308,7,FALSE))," ")</f>
        <v xml:space="preserve"> </v>
      </c>
      <c r="I214" s="3" t="str">
        <f>IF(COUNTIF($F$166:$F214,F214)&lt;2,$F214," ")</f>
        <v xml:space="preserve"> </v>
      </c>
      <c r="J214" s="3">
        <f t="shared" si="12"/>
        <v>49</v>
      </c>
      <c r="K214" s="3" t="str">
        <f>IF(COUNTIF($F$166:$F214,F214)&lt;3,$F214," ")</f>
        <v xml:space="preserve"> </v>
      </c>
      <c r="L214" s="2">
        <f t="shared" si="16"/>
        <v>49</v>
      </c>
      <c r="M214" s="2" t="str">
        <f t="shared" si="14"/>
        <v/>
      </c>
      <c r="N214" s="2">
        <f t="shared" si="15"/>
        <v>100</v>
      </c>
    </row>
    <row r="215" spans="1:14" ht="15" customHeight="1" x14ac:dyDescent="0.35">
      <c r="A215" s="1">
        <v>50</v>
      </c>
      <c r="B215" s="44"/>
      <c r="C215" s="25">
        <v>50</v>
      </c>
      <c r="D215" s="26" t="str">
        <f>IF(B215&gt;0,(VLOOKUP($B215,[1]Engagement!$B$192:$G$308,3,FALSE))," ")</f>
        <v xml:space="preserve"> </v>
      </c>
      <c r="E215" s="26" t="str">
        <f>IF(B215&gt;0,(VLOOKUP($B215,[1]Engagement!$B$192:$G$308,4,FALSE))," ")</f>
        <v xml:space="preserve"> </v>
      </c>
      <c r="F215" s="26" t="str">
        <f>IF(B215&gt;0,(VLOOKUP($B215,[1]Engagement!$B$192:$G$308,5,FALSE))," ")</f>
        <v xml:space="preserve"> </v>
      </c>
      <c r="G215" s="27" t="str">
        <f>IF(B215&gt;0,(VLOOKUP($B215,[1]Engagement!$B$192:$G$308,6,FALSE))," ")</f>
        <v xml:space="preserve"> </v>
      </c>
      <c r="H215" s="28" t="str">
        <f>IF(B215&gt;0,(VLOOKUP($B215,[1]Engagement!$B$192:$H$308,7,FALSE))," ")</f>
        <v xml:space="preserve"> </v>
      </c>
      <c r="I215" s="3" t="str">
        <f>IF(COUNTIF($F$166:$F215,F215)&lt;2,$F215," ")</f>
        <v xml:space="preserve"> </v>
      </c>
      <c r="J215" s="3">
        <f t="shared" si="12"/>
        <v>50</v>
      </c>
      <c r="K215" s="3" t="str">
        <f>IF(COUNTIF($F$166:$F215,F215)&lt;3,$F215," ")</f>
        <v xml:space="preserve"> </v>
      </c>
      <c r="L215" s="2">
        <f t="shared" si="16"/>
        <v>50</v>
      </c>
      <c r="M215" s="2" t="str">
        <f t="shared" si="14"/>
        <v/>
      </c>
      <c r="N215" s="2">
        <f t="shared" si="15"/>
        <v>100</v>
      </c>
    </row>
    <row r="216" spans="1:14" ht="15" customHeight="1" x14ac:dyDescent="0.35">
      <c r="A216" s="1">
        <v>1</v>
      </c>
      <c r="B216" s="25"/>
      <c r="C216" s="25">
        <v>51</v>
      </c>
      <c r="D216" s="26" t="str">
        <f>IF(B216&gt;0,(VLOOKUP($B216,[1]Engagement!$B$192:$G$308,3,FALSE))," ")</f>
        <v xml:space="preserve"> </v>
      </c>
      <c r="E216" s="26" t="str">
        <f>IF(B216&gt;0,(VLOOKUP($B216,[1]Engagement!$B$192:$G$308,4,FALSE))," ")</f>
        <v xml:space="preserve"> </v>
      </c>
      <c r="F216" s="26" t="str">
        <f>IF(B216&gt;0,(VLOOKUP($B216,[1]Engagement!$B$192:$G$308,5,FALSE))," ")</f>
        <v xml:space="preserve"> </v>
      </c>
      <c r="G216" s="27" t="str">
        <f>IF(B216&gt;0,(VLOOKUP($B216,[1]Engagement!$B$192:$G$308,6,FALSE))," ")</f>
        <v xml:space="preserve"> </v>
      </c>
      <c r="H216" s="28" t="str">
        <f>IF(B216&gt;0,(VLOOKUP($B216,[1]Engagement!$B$192:$H$308,7,FALSE))," ")</f>
        <v xml:space="preserve"> </v>
      </c>
      <c r="I216" s="3" t="str">
        <f>IF(COUNTIF($F$216:$F216,F216)&lt;2,$F216," ")</f>
        <v xml:space="preserve"> </v>
      </c>
      <c r="J216" s="3">
        <f t="shared" ref="J216:J265" si="17">IF($E$160&lt;5,100,(IF(I216=F216,C216,"")))</f>
        <v>51</v>
      </c>
      <c r="K216" s="3" t="str">
        <f>IF(COUNTIF($F$216:$F216,F216)&lt;3,$F216," ")</f>
        <v xml:space="preserve"> </v>
      </c>
      <c r="L216" s="2">
        <f t="shared" si="16"/>
        <v>51</v>
      </c>
      <c r="M216" s="2" t="str">
        <f>IF(K216=I216,"",K216)</f>
        <v/>
      </c>
      <c r="N216" s="2">
        <f>IF($E$160&lt;5,100,(IF(M216=$F216,$C216,100)))</f>
        <v>100</v>
      </c>
    </row>
    <row r="217" spans="1:14" ht="15" customHeight="1" x14ac:dyDescent="0.35">
      <c r="A217" s="1">
        <v>2</v>
      </c>
      <c r="B217" s="25"/>
      <c r="C217" s="25">
        <v>52</v>
      </c>
      <c r="D217" s="26" t="str">
        <f>IF(B217&gt;0,(VLOOKUP($B217,[1]Engagement!$B$192:$G$308,3,FALSE))," ")</f>
        <v xml:space="preserve"> </v>
      </c>
      <c r="E217" s="26" t="str">
        <f>IF(B217&gt;0,(VLOOKUP($B217,[1]Engagement!$B$192:$G$308,4,FALSE))," ")</f>
        <v xml:space="preserve"> </v>
      </c>
      <c r="F217" s="26" t="str">
        <f>IF(B217&gt;0,(VLOOKUP($B217,[1]Engagement!$B$192:$G$308,5,FALSE))," ")</f>
        <v xml:space="preserve"> </v>
      </c>
      <c r="G217" s="27" t="str">
        <f>IF(B217&gt;0,(VLOOKUP($B217,[1]Engagement!$B$192:$G$308,6,FALSE))," ")</f>
        <v xml:space="preserve"> </v>
      </c>
      <c r="H217" s="28" t="str">
        <f>IF(B217&gt;0,(VLOOKUP($B217,[1]Engagement!$B$192:$H$308,7,FALSE))," ")</f>
        <v xml:space="preserve"> </v>
      </c>
      <c r="I217" s="3" t="str">
        <f>IF(COUNTIF($F$216:$F217,F217)&lt;2,$F217," ")</f>
        <v xml:space="preserve"> </v>
      </c>
      <c r="J217" s="3">
        <f t="shared" si="17"/>
        <v>52</v>
      </c>
      <c r="K217" s="3" t="str">
        <f>IF(COUNTIF($F$216:$F217,F217)&lt;3,$F217," ")</f>
        <v xml:space="preserve"> </v>
      </c>
      <c r="L217" s="2">
        <f t="shared" si="16"/>
        <v>52</v>
      </c>
      <c r="M217" s="2" t="str">
        <f t="shared" ref="M217:M265" si="18">IF(K217=I217,"",K217)</f>
        <v/>
      </c>
      <c r="N217" s="2">
        <f t="shared" ref="N217:N265" si="19">IF($E$160&lt;5,100,(IF(M217=$F217,$C217,100)))</f>
        <v>100</v>
      </c>
    </row>
    <row r="218" spans="1:14" ht="15" customHeight="1" x14ac:dyDescent="0.35">
      <c r="A218" s="1">
        <v>3</v>
      </c>
      <c r="B218" s="25"/>
      <c r="C218" s="25">
        <v>53</v>
      </c>
      <c r="D218" s="26" t="str">
        <f>IF(B218&gt;0,(VLOOKUP($B218,[1]Engagement!$B$192:$G$308,3,FALSE))," ")</f>
        <v xml:space="preserve"> </v>
      </c>
      <c r="E218" s="26" t="str">
        <f>IF(B218&gt;0,(VLOOKUP($B218,[1]Engagement!$B$192:$G$308,4,FALSE))," ")</f>
        <v xml:space="preserve"> </v>
      </c>
      <c r="F218" s="26" t="str">
        <f>IF(B218&gt;0,(VLOOKUP($B218,[1]Engagement!$B$192:$G$308,5,FALSE))," ")</f>
        <v xml:space="preserve"> </v>
      </c>
      <c r="G218" s="27" t="str">
        <f>IF(B218&gt;0,(VLOOKUP($B218,[1]Engagement!$B$192:$G$308,6,FALSE))," ")</f>
        <v xml:space="preserve"> </v>
      </c>
      <c r="H218" s="28" t="str">
        <f>IF(B218&gt;0,(VLOOKUP($B218,[1]Engagement!$B$192:$H$308,7,FALSE))," ")</f>
        <v xml:space="preserve"> </v>
      </c>
      <c r="I218" s="3" t="str">
        <f>IF(COUNTIF($F$216:$F218,F218)&lt;2,$F218," ")</f>
        <v xml:space="preserve"> </v>
      </c>
      <c r="J218" s="3">
        <f t="shared" si="17"/>
        <v>53</v>
      </c>
      <c r="K218" s="3" t="str">
        <f>IF(COUNTIF($F$216:$F218,F218)&lt;3,$F218," ")</f>
        <v xml:space="preserve"> </v>
      </c>
      <c r="L218" s="2">
        <f t="shared" si="16"/>
        <v>53</v>
      </c>
      <c r="M218" s="2" t="str">
        <f t="shared" si="18"/>
        <v/>
      </c>
      <c r="N218" s="2">
        <f t="shared" si="19"/>
        <v>100</v>
      </c>
    </row>
    <row r="219" spans="1:14" ht="15" customHeight="1" x14ac:dyDescent="0.35">
      <c r="A219" s="1">
        <v>4</v>
      </c>
      <c r="B219" s="25"/>
      <c r="C219" s="25">
        <v>54</v>
      </c>
      <c r="D219" s="26" t="str">
        <f>IF(B219&gt;0,(VLOOKUP($B219,[1]Engagement!$B$192:$G$308,3,FALSE))," ")</f>
        <v xml:space="preserve"> </v>
      </c>
      <c r="E219" s="26" t="str">
        <f>IF(B219&gt;0,(VLOOKUP($B219,[1]Engagement!$B$192:$G$308,4,FALSE))," ")</f>
        <v xml:space="preserve"> </v>
      </c>
      <c r="F219" s="26" t="str">
        <f>IF(B219&gt;0,(VLOOKUP($B219,[1]Engagement!$B$192:$G$308,5,FALSE))," ")</f>
        <v xml:space="preserve"> </v>
      </c>
      <c r="G219" s="27" t="str">
        <f>IF(B219&gt;0,(VLOOKUP($B219,[1]Engagement!$B$192:$G$308,6,FALSE))," ")</f>
        <v xml:space="preserve"> </v>
      </c>
      <c r="H219" s="28" t="str">
        <f>IF(B219&gt;0,(VLOOKUP($B219,[1]Engagement!$B$192:$H$308,7,FALSE))," ")</f>
        <v xml:space="preserve"> </v>
      </c>
      <c r="I219" s="3" t="str">
        <f>IF(COUNTIF($F$216:$F219,F219)&lt;2,$F219," ")</f>
        <v xml:space="preserve"> </v>
      </c>
      <c r="J219" s="3">
        <f t="shared" si="17"/>
        <v>54</v>
      </c>
      <c r="K219" s="3" t="str">
        <f>IF(COUNTIF($F$216:$F219,F219)&lt;3,$F219," ")</f>
        <v xml:space="preserve"> </v>
      </c>
      <c r="L219" s="2">
        <f t="shared" si="16"/>
        <v>54</v>
      </c>
      <c r="M219" s="2" t="str">
        <f t="shared" si="18"/>
        <v/>
      </c>
      <c r="N219" s="2">
        <f t="shared" si="19"/>
        <v>100</v>
      </c>
    </row>
    <row r="220" spans="1:14" ht="15" customHeight="1" x14ac:dyDescent="0.35">
      <c r="A220" s="1">
        <v>5</v>
      </c>
      <c r="B220" s="25"/>
      <c r="C220" s="25">
        <v>55</v>
      </c>
      <c r="D220" s="26" t="str">
        <f>IF(B220&gt;0,(VLOOKUP($B220,[1]Engagement!$B$192:$G$308,3,FALSE))," ")</f>
        <v xml:space="preserve"> </v>
      </c>
      <c r="E220" s="26" t="str">
        <f>IF(B220&gt;0,(VLOOKUP($B220,[1]Engagement!$B$192:$G$308,4,FALSE))," ")</f>
        <v xml:space="preserve"> </v>
      </c>
      <c r="F220" s="26" t="str">
        <f>IF(B220&gt;0,(VLOOKUP($B220,[1]Engagement!$B$192:$G$308,5,FALSE))," ")</f>
        <v xml:space="preserve"> </v>
      </c>
      <c r="G220" s="27" t="str">
        <f>IF(B220&gt;0,(VLOOKUP($B220,[1]Engagement!$B$192:$G$308,6,FALSE))," ")</f>
        <v xml:space="preserve"> </v>
      </c>
      <c r="H220" s="28" t="str">
        <f>IF(B220&gt;0,(VLOOKUP($B220,[1]Engagement!$B$192:$H$308,7,FALSE))," ")</f>
        <v xml:space="preserve"> </v>
      </c>
      <c r="I220" s="3" t="str">
        <f>IF(COUNTIF($F$216:$F220,F220)&lt;2,$F220," ")</f>
        <v xml:space="preserve"> </v>
      </c>
      <c r="J220" s="3">
        <f t="shared" si="17"/>
        <v>55</v>
      </c>
      <c r="K220" s="3" t="str">
        <f>IF(COUNTIF($F$216:$F220,F220)&lt;3,$F220," ")</f>
        <v xml:space="preserve"> </v>
      </c>
      <c r="L220" s="2">
        <f t="shared" si="16"/>
        <v>55</v>
      </c>
      <c r="M220" s="2" t="str">
        <f t="shared" si="18"/>
        <v/>
      </c>
      <c r="N220" s="2">
        <f t="shared" si="19"/>
        <v>100</v>
      </c>
    </row>
    <row r="221" spans="1:14" ht="15" customHeight="1" x14ac:dyDescent="0.35">
      <c r="A221" s="1">
        <v>6</v>
      </c>
      <c r="B221" s="25"/>
      <c r="C221" s="25">
        <v>56</v>
      </c>
      <c r="D221" s="26" t="str">
        <f>IF(B221&gt;0,(VLOOKUP($B221,[1]Engagement!$B$192:$G$308,3,FALSE))," ")</f>
        <v xml:space="preserve"> </v>
      </c>
      <c r="E221" s="26" t="str">
        <f>IF(B221&gt;0,(VLOOKUP($B221,[1]Engagement!$B$192:$G$308,4,FALSE))," ")</f>
        <v xml:space="preserve"> </v>
      </c>
      <c r="F221" s="26" t="str">
        <f>IF(B221&gt;0,(VLOOKUP($B221,[1]Engagement!$B$192:$G$308,5,FALSE))," ")</f>
        <v xml:space="preserve"> </v>
      </c>
      <c r="G221" s="27" t="str">
        <f>IF(B221&gt;0,(VLOOKUP($B221,[1]Engagement!$B$192:$G$308,6,FALSE))," ")</f>
        <v xml:space="preserve"> </v>
      </c>
      <c r="H221" s="28" t="str">
        <f>IF(B221&gt;0,(VLOOKUP($B221,[1]Engagement!$B$192:$H$308,7,FALSE))," ")</f>
        <v xml:space="preserve"> </v>
      </c>
      <c r="I221" s="3" t="str">
        <f>IF(COUNTIF($F$216:$F221,F221)&lt;2,$F221," ")</f>
        <v xml:space="preserve"> </v>
      </c>
      <c r="J221" s="3">
        <f t="shared" si="17"/>
        <v>56</v>
      </c>
      <c r="K221" s="3" t="str">
        <f>IF(COUNTIF($F$216:$F221,F221)&lt;3,$F221," ")</f>
        <v xml:space="preserve"> </v>
      </c>
      <c r="L221" s="2">
        <f t="shared" si="16"/>
        <v>56</v>
      </c>
      <c r="M221" s="2" t="str">
        <f t="shared" si="18"/>
        <v/>
      </c>
      <c r="N221" s="2">
        <f t="shared" si="19"/>
        <v>100</v>
      </c>
    </row>
    <row r="222" spans="1:14" ht="15" customHeight="1" x14ac:dyDescent="0.35">
      <c r="A222" s="1">
        <v>7</v>
      </c>
      <c r="B222" s="25"/>
      <c r="C222" s="25">
        <v>57</v>
      </c>
      <c r="D222" s="26" t="str">
        <f>IF(B222&gt;0,(VLOOKUP($B222,[1]Engagement!$B$192:$G$308,3,FALSE))," ")</f>
        <v xml:space="preserve"> </v>
      </c>
      <c r="E222" s="26" t="str">
        <f>IF(B222&gt;0,(VLOOKUP($B222,[1]Engagement!$B$192:$G$308,4,FALSE))," ")</f>
        <v xml:space="preserve"> </v>
      </c>
      <c r="F222" s="26" t="str">
        <f>IF(B222&gt;0,(VLOOKUP($B222,[1]Engagement!$B$192:$G$308,5,FALSE))," ")</f>
        <v xml:space="preserve"> </v>
      </c>
      <c r="G222" s="27" t="str">
        <f>IF(B222&gt;0,(VLOOKUP($B222,[1]Engagement!$B$192:$G$308,6,FALSE))," ")</f>
        <v xml:space="preserve"> </v>
      </c>
      <c r="H222" s="28" t="str">
        <f>IF(B222&gt;0,(VLOOKUP($B222,[1]Engagement!$B$192:$H$308,7,FALSE))," ")</f>
        <v xml:space="preserve"> </v>
      </c>
      <c r="I222" s="3" t="str">
        <f>IF(COUNTIF($F$216:$F222,F222)&lt;2,$F222," ")</f>
        <v xml:space="preserve"> </v>
      </c>
      <c r="J222" s="3">
        <f t="shared" si="17"/>
        <v>57</v>
      </c>
      <c r="K222" s="3" t="str">
        <f>IF(COUNTIF($F$216:$F222,F222)&lt;3,$F222," ")</f>
        <v xml:space="preserve"> </v>
      </c>
      <c r="L222" s="2">
        <f t="shared" si="16"/>
        <v>57</v>
      </c>
      <c r="M222" s="2" t="str">
        <f t="shared" si="18"/>
        <v/>
      </c>
      <c r="N222" s="2">
        <f t="shared" si="19"/>
        <v>100</v>
      </c>
    </row>
    <row r="223" spans="1:14" ht="15" customHeight="1" x14ac:dyDescent="0.35">
      <c r="A223" s="1">
        <v>8</v>
      </c>
      <c r="B223" s="25"/>
      <c r="C223" s="25">
        <v>58</v>
      </c>
      <c r="D223" s="26" t="str">
        <f>IF(B223&gt;0,(VLOOKUP($B223,[1]Engagement!$B$192:$G$308,3,FALSE))," ")</f>
        <v xml:space="preserve"> </v>
      </c>
      <c r="E223" s="26" t="str">
        <f>IF(B223&gt;0,(VLOOKUP($B223,[1]Engagement!$B$192:$G$308,4,FALSE))," ")</f>
        <v xml:space="preserve"> </v>
      </c>
      <c r="F223" s="26" t="str">
        <f>IF(B223&gt;0,(VLOOKUP($B223,[1]Engagement!$B$192:$G$308,5,FALSE))," ")</f>
        <v xml:space="preserve"> </v>
      </c>
      <c r="G223" s="27" t="str">
        <f>IF(B223&gt;0,(VLOOKUP($B223,[1]Engagement!$B$192:$G$308,6,FALSE))," ")</f>
        <v xml:space="preserve"> </v>
      </c>
      <c r="H223" s="28" t="str">
        <f>IF(B223&gt;0,(VLOOKUP($B223,[1]Engagement!$B$192:$H$308,7,FALSE))," ")</f>
        <v xml:space="preserve"> </v>
      </c>
      <c r="I223" s="3" t="str">
        <f>IF(COUNTIF($F$216:$F223,F223)&lt;2,$F223," ")</f>
        <v xml:space="preserve"> </v>
      </c>
      <c r="J223" s="3">
        <f t="shared" si="17"/>
        <v>58</v>
      </c>
      <c r="K223" s="3" t="str">
        <f>IF(COUNTIF($F$216:$F223,F223)&lt;3,$F223," ")</f>
        <v xml:space="preserve"> </v>
      </c>
      <c r="L223" s="2">
        <f t="shared" si="16"/>
        <v>58</v>
      </c>
      <c r="M223" s="2" t="str">
        <f t="shared" si="18"/>
        <v/>
      </c>
      <c r="N223" s="2">
        <f t="shared" si="19"/>
        <v>100</v>
      </c>
    </row>
    <row r="224" spans="1:14" ht="15" customHeight="1" x14ac:dyDescent="0.35">
      <c r="A224" s="1">
        <v>9</v>
      </c>
      <c r="B224" s="25"/>
      <c r="C224" s="25">
        <v>59</v>
      </c>
      <c r="D224" s="26" t="str">
        <f>IF(B224&gt;0,(VLOOKUP($B224,[1]Engagement!$B$192:$G$308,3,FALSE))," ")</f>
        <v xml:space="preserve"> </v>
      </c>
      <c r="E224" s="26" t="str">
        <f>IF(B224&gt;0,(VLOOKUP($B224,[1]Engagement!$B$192:$G$308,4,FALSE))," ")</f>
        <v xml:space="preserve"> </v>
      </c>
      <c r="F224" s="26" t="str">
        <f>IF(B224&gt;0,(VLOOKUP($B224,[1]Engagement!$B$192:$G$308,5,FALSE))," ")</f>
        <v xml:space="preserve"> </v>
      </c>
      <c r="G224" s="27" t="str">
        <f>IF(B224&gt;0,(VLOOKUP($B224,[1]Engagement!$B$192:$G$308,6,FALSE))," ")</f>
        <v xml:space="preserve"> </v>
      </c>
      <c r="H224" s="28" t="str">
        <f>IF(B224&gt;0,(VLOOKUP($B224,[1]Engagement!$B$192:$H$308,7,FALSE))," ")</f>
        <v xml:space="preserve"> </v>
      </c>
      <c r="I224" s="3" t="str">
        <f>IF(COUNTIF($F$216:$F224,F224)&lt;2,$F224," ")</f>
        <v xml:space="preserve"> </v>
      </c>
      <c r="J224" s="3">
        <f t="shared" si="17"/>
        <v>59</v>
      </c>
      <c r="K224" s="3" t="str">
        <f>IF(COUNTIF($F$216:$F224,F224)&lt;3,$F224," ")</f>
        <v xml:space="preserve"> </v>
      </c>
      <c r="L224" s="2">
        <f t="shared" si="16"/>
        <v>59</v>
      </c>
      <c r="M224" s="2" t="str">
        <f t="shared" si="18"/>
        <v/>
      </c>
      <c r="N224" s="2">
        <f t="shared" si="19"/>
        <v>100</v>
      </c>
    </row>
    <row r="225" spans="1:14" ht="15" customHeight="1" x14ac:dyDescent="0.35">
      <c r="A225" s="1">
        <v>10</v>
      </c>
      <c r="B225" s="25"/>
      <c r="C225" s="25">
        <v>60</v>
      </c>
      <c r="D225" s="26" t="str">
        <f>IF(B225&gt;0,(VLOOKUP($B225,[1]Engagement!$B$192:$G$308,3,FALSE))," ")</f>
        <v xml:space="preserve"> </v>
      </c>
      <c r="E225" s="26" t="str">
        <f>IF(B225&gt;0,(VLOOKUP($B225,[1]Engagement!$B$192:$G$308,4,FALSE))," ")</f>
        <v xml:space="preserve"> </v>
      </c>
      <c r="F225" s="26" t="str">
        <f>IF(B225&gt;0,(VLOOKUP($B225,[1]Engagement!$B$192:$G$308,5,FALSE))," ")</f>
        <v xml:space="preserve"> </v>
      </c>
      <c r="G225" s="27" t="str">
        <f>IF(B225&gt;0,(VLOOKUP($B225,[1]Engagement!$B$192:$G$308,6,FALSE))," ")</f>
        <v xml:space="preserve"> </v>
      </c>
      <c r="H225" s="28" t="str">
        <f>IF(B225&gt;0,(VLOOKUP($B225,[1]Engagement!$B$192:$H$308,7,FALSE))," ")</f>
        <v xml:space="preserve"> </v>
      </c>
      <c r="I225" s="3" t="str">
        <f>IF(COUNTIF($F$216:$F225,F225)&lt;2,$F225," ")</f>
        <v xml:space="preserve"> </v>
      </c>
      <c r="J225" s="3">
        <f t="shared" si="17"/>
        <v>60</v>
      </c>
      <c r="K225" s="3" t="str">
        <f>IF(COUNTIF($F$216:$F225,F225)&lt;3,$F225," ")</f>
        <v xml:space="preserve"> </v>
      </c>
      <c r="L225" s="2">
        <f t="shared" si="16"/>
        <v>60</v>
      </c>
      <c r="M225" s="2" t="str">
        <f t="shared" si="18"/>
        <v/>
      </c>
      <c r="N225" s="2">
        <f t="shared" si="19"/>
        <v>100</v>
      </c>
    </row>
    <row r="226" spans="1:14" ht="15" customHeight="1" x14ac:dyDescent="0.35">
      <c r="A226" s="1">
        <v>11</v>
      </c>
      <c r="B226" s="25"/>
      <c r="C226" s="25">
        <v>61</v>
      </c>
      <c r="D226" s="26" t="str">
        <f>IF(B226&gt;0,(VLOOKUP($B226,[1]Engagement!$B$192:$G$308,3,FALSE))," ")</f>
        <v xml:space="preserve"> </v>
      </c>
      <c r="E226" s="26" t="str">
        <f>IF(B226&gt;0,(VLOOKUP($B226,[1]Engagement!$B$192:$G$308,4,FALSE))," ")</f>
        <v xml:space="preserve"> </v>
      </c>
      <c r="F226" s="26" t="str">
        <f>IF(B226&gt;0,(VLOOKUP($B226,[1]Engagement!$B$192:$G$308,5,FALSE))," ")</f>
        <v xml:space="preserve"> </v>
      </c>
      <c r="G226" s="27" t="str">
        <f>IF(B226&gt;0,(VLOOKUP($B226,[1]Engagement!$B$192:$G$308,6,FALSE))," ")</f>
        <v xml:space="preserve"> </v>
      </c>
      <c r="H226" s="28" t="str">
        <f>IF(B226&gt;0,(VLOOKUP($B226,[1]Engagement!$B$192:$H$308,7,FALSE))," ")</f>
        <v xml:space="preserve"> </v>
      </c>
      <c r="I226" s="3" t="str">
        <f>IF(COUNTIF($F$216:$F226,F226)&lt;2,$F226," ")</f>
        <v xml:space="preserve"> </v>
      </c>
      <c r="J226" s="3">
        <f t="shared" si="17"/>
        <v>61</v>
      </c>
      <c r="K226" s="3" t="str">
        <f>IF(COUNTIF($F$216:$F226,F226)&lt;3,$F226," ")</f>
        <v xml:space="preserve"> </v>
      </c>
      <c r="L226" s="2">
        <f t="shared" si="16"/>
        <v>61</v>
      </c>
      <c r="M226" s="2" t="str">
        <f t="shared" si="18"/>
        <v/>
      </c>
      <c r="N226" s="2">
        <f t="shared" si="19"/>
        <v>100</v>
      </c>
    </row>
    <row r="227" spans="1:14" ht="15" customHeight="1" x14ac:dyDescent="0.35">
      <c r="A227" s="1">
        <v>12</v>
      </c>
      <c r="B227" s="25"/>
      <c r="C227" s="25">
        <v>62</v>
      </c>
      <c r="D227" s="26" t="str">
        <f>IF(B227&gt;0,(VLOOKUP($B227,[1]Engagement!$B$192:$G$308,3,FALSE))," ")</f>
        <v xml:space="preserve"> </v>
      </c>
      <c r="E227" s="26" t="str">
        <f>IF(B227&gt;0,(VLOOKUP($B227,[1]Engagement!$B$192:$G$308,4,FALSE))," ")</f>
        <v xml:space="preserve"> </v>
      </c>
      <c r="F227" s="26" t="str">
        <f>IF(B227&gt;0,(VLOOKUP($B227,[1]Engagement!$B$192:$G$308,5,FALSE))," ")</f>
        <v xml:space="preserve"> </v>
      </c>
      <c r="G227" s="27" t="str">
        <f>IF(B227&gt;0,(VLOOKUP($B227,[1]Engagement!$B$192:$G$308,6,FALSE))," ")</f>
        <v xml:space="preserve"> </v>
      </c>
      <c r="H227" s="28" t="str">
        <f>IF(B227&gt;0,(VLOOKUP($B227,[1]Engagement!$B$192:$H$308,7,FALSE))," ")</f>
        <v xml:space="preserve"> </v>
      </c>
      <c r="I227" s="3" t="str">
        <f>IF(COUNTIF($F$216:$F227,F227)&lt;2,$F227," ")</f>
        <v xml:space="preserve"> </v>
      </c>
      <c r="J227" s="3">
        <f t="shared" si="17"/>
        <v>62</v>
      </c>
      <c r="K227" s="3" t="str">
        <f>IF(COUNTIF($F$216:$F227,F227)&lt;3,$F227," ")</f>
        <v xml:space="preserve"> </v>
      </c>
      <c r="L227" s="2">
        <f t="shared" si="16"/>
        <v>62</v>
      </c>
      <c r="M227" s="2" t="str">
        <f t="shared" si="18"/>
        <v/>
      </c>
      <c r="N227" s="2">
        <f t="shared" si="19"/>
        <v>100</v>
      </c>
    </row>
    <row r="228" spans="1:14" ht="15" customHeight="1" x14ac:dyDescent="0.35">
      <c r="A228" s="1">
        <v>13</v>
      </c>
      <c r="B228" s="25"/>
      <c r="C228" s="25">
        <v>63</v>
      </c>
      <c r="D228" s="26" t="str">
        <f>IF(B228&gt;0,(VLOOKUP($B228,[1]Engagement!$B$192:$G$308,3,FALSE))," ")</f>
        <v xml:space="preserve"> </v>
      </c>
      <c r="E228" s="26" t="str">
        <f>IF(B228&gt;0,(VLOOKUP($B228,[1]Engagement!$B$192:$G$308,4,FALSE))," ")</f>
        <v xml:space="preserve"> </v>
      </c>
      <c r="F228" s="26" t="str">
        <f>IF(B228&gt;0,(VLOOKUP($B228,[1]Engagement!$B$192:$G$308,5,FALSE))," ")</f>
        <v xml:space="preserve"> </v>
      </c>
      <c r="G228" s="27" t="str">
        <f>IF(B228&gt;0,(VLOOKUP($B228,[1]Engagement!$B$192:$G$308,6,FALSE))," ")</f>
        <v xml:space="preserve"> </v>
      </c>
      <c r="H228" s="28" t="str">
        <f>IF(B228&gt;0,(VLOOKUP($B228,[1]Engagement!$B$192:$H$308,7,FALSE))," ")</f>
        <v xml:space="preserve"> </v>
      </c>
      <c r="I228" s="3" t="str">
        <f>IF(COUNTIF($F$216:$F228,F228)&lt;2,$F228," ")</f>
        <v xml:space="preserve"> </v>
      </c>
      <c r="J228" s="3">
        <f t="shared" si="17"/>
        <v>63</v>
      </c>
      <c r="K228" s="3" t="str">
        <f>IF(COUNTIF($F$216:$F228,F228)&lt;3,$F228," ")</f>
        <v xml:space="preserve"> </v>
      </c>
      <c r="L228" s="2">
        <f t="shared" si="16"/>
        <v>63</v>
      </c>
      <c r="M228" s="2" t="str">
        <f t="shared" si="18"/>
        <v/>
      </c>
      <c r="N228" s="2">
        <f t="shared" si="19"/>
        <v>100</v>
      </c>
    </row>
    <row r="229" spans="1:14" ht="15" customHeight="1" x14ac:dyDescent="0.35">
      <c r="A229" s="1">
        <v>14</v>
      </c>
      <c r="B229" s="25"/>
      <c r="C229" s="25">
        <v>64</v>
      </c>
      <c r="D229" s="26" t="str">
        <f>IF(B229&gt;0,(VLOOKUP($B229,[1]Engagement!$B$192:$G$308,3,FALSE))," ")</f>
        <v xml:space="preserve"> </v>
      </c>
      <c r="E229" s="26" t="str">
        <f>IF(B229&gt;0,(VLOOKUP($B229,[1]Engagement!$B$192:$G$308,4,FALSE))," ")</f>
        <v xml:space="preserve"> </v>
      </c>
      <c r="F229" s="26" t="str">
        <f>IF(B229&gt;0,(VLOOKUP($B229,[1]Engagement!$B$192:$G$308,5,FALSE))," ")</f>
        <v xml:space="preserve"> </v>
      </c>
      <c r="G229" s="27" t="str">
        <f>IF(B229&gt;0,(VLOOKUP($B229,[1]Engagement!$B$192:$G$308,6,FALSE))," ")</f>
        <v xml:space="preserve"> </v>
      </c>
      <c r="H229" s="28" t="str">
        <f>IF(B229&gt;0,(VLOOKUP($B229,[1]Engagement!$B$192:$H$308,7,FALSE))," ")</f>
        <v xml:space="preserve"> </v>
      </c>
      <c r="I229" s="3" t="str">
        <f>IF(COUNTIF($F$216:$F229,F229)&lt;2,$F229," ")</f>
        <v xml:space="preserve"> </v>
      </c>
      <c r="J229" s="3">
        <f t="shared" si="17"/>
        <v>64</v>
      </c>
      <c r="K229" s="3" t="str">
        <f>IF(COUNTIF($F$216:$F229,F229)&lt;3,$F229," ")</f>
        <v xml:space="preserve"> </v>
      </c>
      <c r="L229" s="2">
        <f t="shared" si="16"/>
        <v>64</v>
      </c>
      <c r="M229" s="2" t="str">
        <f t="shared" si="18"/>
        <v/>
      </c>
      <c r="N229" s="2">
        <f t="shared" si="19"/>
        <v>100</v>
      </c>
    </row>
    <row r="230" spans="1:14" ht="15" customHeight="1" x14ac:dyDescent="0.35">
      <c r="A230" s="1">
        <v>15</v>
      </c>
      <c r="B230" s="25"/>
      <c r="C230" s="25">
        <v>65</v>
      </c>
      <c r="D230" s="26" t="str">
        <f>IF(B230&gt;0,(VLOOKUP($B230,[1]Engagement!$B$192:$G$308,3,FALSE))," ")</f>
        <v xml:space="preserve"> </v>
      </c>
      <c r="E230" s="26" t="str">
        <f>IF(B230&gt;0,(VLOOKUP($B230,[1]Engagement!$B$192:$G$308,4,FALSE))," ")</f>
        <v xml:space="preserve"> </v>
      </c>
      <c r="F230" s="26" t="str">
        <f>IF(B230&gt;0,(VLOOKUP($B230,[1]Engagement!$B$192:$G$308,5,FALSE))," ")</f>
        <v xml:space="preserve"> </v>
      </c>
      <c r="G230" s="27" t="str">
        <f>IF(B230&gt;0,(VLOOKUP($B230,[1]Engagement!$B$192:$G$308,6,FALSE))," ")</f>
        <v xml:space="preserve"> </v>
      </c>
      <c r="H230" s="28" t="str">
        <f>IF(B230&gt;0,(VLOOKUP($B230,[1]Engagement!$B$192:$H$308,7,FALSE))," ")</f>
        <v xml:space="preserve"> </v>
      </c>
      <c r="I230" s="3" t="str">
        <f>IF(COUNTIF($F$216:$F230,F230)&lt;2,$F230," ")</f>
        <v xml:space="preserve"> </v>
      </c>
      <c r="J230" s="3">
        <f t="shared" si="17"/>
        <v>65</v>
      </c>
      <c r="K230" s="3" t="str">
        <f>IF(COUNTIF($F$216:$F230,F230)&lt;3,$F230," ")</f>
        <v xml:space="preserve"> </v>
      </c>
      <c r="L230" s="2">
        <f t="shared" si="16"/>
        <v>65</v>
      </c>
      <c r="M230" s="2" t="str">
        <f t="shared" si="18"/>
        <v/>
      </c>
      <c r="N230" s="2">
        <f t="shared" si="19"/>
        <v>100</v>
      </c>
    </row>
    <row r="231" spans="1:14" ht="15" customHeight="1" x14ac:dyDescent="0.35">
      <c r="A231" s="1">
        <v>16</v>
      </c>
      <c r="B231" s="25"/>
      <c r="C231" s="25">
        <v>66</v>
      </c>
      <c r="D231" s="26" t="str">
        <f>IF(B231&gt;0,(VLOOKUP($B231,[1]Engagement!$B$192:$G$308,3,FALSE))," ")</f>
        <v xml:space="preserve"> </v>
      </c>
      <c r="E231" s="26" t="str">
        <f>IF(B231&gt;0,(VLOOKUP($B231,[1]Engagement!$B$192:$G$308,4,FALSE))," ")</f>
        <v xml:space="preserve"> </v>
      </c>
      <c r="F231" s="26" t="str">
        <f>IF(B231&gt;0,(VLOOKUP($B231,[1]Engagement!$B$192:$G$308,5,FALSE))," ")</f>
        <v xml:space="preserve"> </v>
      </c>
      <c r="G231" s="27" t="str">
        <f>IF(B231&gt;0,(VLOOKUP($B231,[1]Engagement!$B$192:$G$308,6,FALSE))," ")</f>
        <v xml:space="preserve"> </v>
      </c>
      <c r="H231" s="28" t="str">
        <f>IF(B231&gt;0,(VLOOKUP($B231,[1]Engagement!$B$192:$H$308,7,FALSE))," ")</f>
        <v xml:space="preserve"> </v>
      </c>
      <c r="I231" s="3" t="str">
        <f>IF(COUNTIF($F$216:$F231,F231)&lt;2,$F231," ")</f>
        <v xml:space="preserve"> </v>
      </c>
      <c r="J231" s="3">
        <f t="shared" si="17"/>
        <v>66</v>
      </c>
      <c r="K231" s="3" t="str">
        <f>IF(COUNTIF($F$216:$F231,F231)&lt;3,$F231," ")</f>
        <v xml:space="preserve"> </v>
      </c>
      <c r="L231" s="2">
        <f t="shared" si="16"/>
        <v>66</v>
      </c>
      <c r="M231" s="2" t="str">
        <f t="shared" si="18"/>
        <v/>
      </c>
      <c r="N231" s="2">
        <f t="shared" si="19"/>
        <v>100</v>
      </c>
    </row>
    <row r="232" spans="1:14" ht="15" customHeight="1" x14ac:dyDescent="0.35">
      <c r="A232" s="1">
        <v>17</v>
      </c>
      <c r="B232" s="44"/>
      <c r="C232" s="25">
        <v>67</v>
      </c>
      <c r="D232" s="26" t="str">
        <f>IF(B232&gt;0,(VLOOKUP($B232,[1]Engagement!$B$192:$G$308,3,FALSE))," ")</f>
        <v xml:space="preserve"> </v>
      </c>
      <c r="E232" s="26" t="str">
        <f>IF(B232&gt;0,(VLOOKUP($B232,[1]Engagement!$B$192:$G$308,4,FALSE))," ")</f>
        <v xml:space="preserve"> </v>
      </c>
      <c r="F232" s="26" t="str">
        <f>IF(B232&gt;0,(VLOOKUP($B232,[1]Engagement!$B$192:$G$308,5,FALSE))," ")</f>
        <v xml:space="preserve"> </v>
      </c>
      <c r="G232" s="27" t="str">
        <f>IF(B232&gt;0,(VLOOKUP($B232,[1]Engagement!$B$192:$G$308,6,FALSE))," ")</f>
        <v xml:space="preserve"> </v>
      </c>
      <c r="H232" s="28" t="str">
        <f>IF(B232&gt;0,(VLOOKUP($B232,[1]Engagement!$B$192:$H$308,7,FALSE))," ")</f>
        <v xml:space="preserve"> </v>
      </c>
      <c r="I232" s="3" t="str">
        <f>IF(COUNTIF($F$216:$F232,F232)&lt;2,$F232," ")</f>
        <v xml:space="preserve"> </v>
      </c>
      <c r="J232" s="3">
        <f t="shared" si="17"/>
        <v>67</v>
      </c>
      <c r="K232" s="3" t="str">
        <f>IF(COUNTIF($F$216:$F232,F232)&lt;3,$F232," ")</f>
        <v xml:space="preserve"> </v>
      </c>
      <c r="L232" s="2">
        <f t="shared" si="16"/>
        <v>67</v>
      </c>
      <c r="M232" s="2" t="str">
        <f t="shared" si="18"/>
        <v/>
      </c>
      <c r="N232" s="2">
        <f t="shared" si="19"/>
        <v>100</v>
      </c>
    </row>
    <row r="233" spans="1:14" ht="15" customHeight="1" x14ac:dyDescent="0.35">
      <c r="A233" s="1">
        <v>18</v>
      </c>
      <c r="B233" s="44"/>
      <c r="C233" s="25">
        <v>68</v>
      </c>
      <c r="D233" s="26" t="str">
        <f>IF(B233&gt;0,(VLOOKUP($B233,[1]Engagement!$B$192:$G$308,3,FALSE))," ")</f>
        <v xml:space="preserve"> </v>
      </c>
      <c r="E233" s="26" t="str">
        <f>IF(B233&gt;0,(VLOOKUP($B233,[1]Engagement!$B$192:$G$308,4,FALSE))," ")</f>
        <v xml:space="preserve"> </v>
      </c>
      <c r="F233" s="26" t="str">
        <f>IF(B233&gt;0,(VLOOKUP($B233,[1]Engagement!$B$192:$G$308,5,FALSE))," ")</f>
        <v xml:space="preserve"> </v>
      </c>
      <c r="G233" s="27" t="str">
        <f>IF(B233&gt;0,(VLOOKUP($B233,[1]Engagement!$B$192:$G$308,6,FALSE))," ")</f>
        <v xml:space="preserve"> </v>
      </c>
      <c r="H233" s="28" t="str">
        <f>IF(B233&gt;0,(VLOOKUP($B233,[1]Engagement!$B$192:$H$308,7,FALSE))," ")</f>
        <v xml:space="preserve"> </v>
      </c>
      <c r="I233" s="3" t="str">
        <f>IF(COUNTIF($F$216:$F233,F233)&lt;2,$F233," ")</f>
        <v xml:space="preserve"> </v>
      </c>
      <c r="J233" s="3">
        <f t="shared" si="17"/>
        <v>68</v>
      </c>
      <c r="K233" s="3" t="str">
        <f>IF(COUNTIF($F$216:$F233,F233)&lt;3,$F233," ")</f>
        <v xml:space="preserve"> </v>
      </c>
      <c r="L233" s="2">
        <f t="shared" si="16"/>
        <v>68</v>
      </c>
      <c r="M233" s="2" t="str">
        <f t="shared" si="18"/>
        <v/>
      </c>
      <c r="N233" s="2">
        <f t="shared" si="19"/>
        <v>100</v>
      </c>
    </row>
    <row r="234" spans="1:14" ht="15" customHeight="1" x14ac:dyDescent="0.35">
      <c r="A234" s="1">
        <v>19</v>
      </c>
      <c r="B234" s="47"/>
      <c r="C234" s="25">
        <v>69</v>
      </c>
      <c r="D234" s="26" t="str">
        <f>IF(B234&gt;0,(VLOOKUP($B234,[1]Engagement!$B$192:$G$308,3,FALSE))," ")</f>
        <v xml:space="preserve"> </v>
      </c>
      <c r="E234" s="26" t="str">
        <f>IF(B234&gt;0,(VLOOKUP($B234,[1]Engagement!$B$192:$G$308,4,FALSE))," ")</f>
        <v xml:space="preserve"> </v>
      </c>
      <c r="F234" s="26" t="str">
        <f>IF(B234&gt;0,(VLOOKUP($B234,[1]Engagement!$B$192:$G$308,5,FALSE))," ")</f>
        <v xml:space="preserve"> </v>
      </c>
      <c r="G234" s="27" t="str">
        <f>IF(B234&gt;0,(VLOOKUP($B234,[1]Engagement!$B$192:$G$308,6,FALSE))," ")</f>
        <v xml:space="preserve"> </v>
      </c>
      <c r="H234" s="28" t="str">
        <f>IF(B234&gt;0,(VLOOKUP($B234,[1]Engagement!$B$192:$H$308,7,FALSE))," ")</f>
        <v xml:space="preserve"> </v>
      </c>
      <c r="I234" s="3" t="str">
        <f>IF(COUNTIF($F$216:$F234,F234)&lt;2,$F234," ")</f>
        <v xml:space="preserve"> </v>
      </c>
      <c r="J234" s="3">
        <f t="shared" si="17"/>
        <v>69</v>
      </c>
      <c r="K234" s="3" t="str">
        <f>IF(COUNTIF($F$216:$F234,F234)&lt;3,$F234," ")</f>
        <v xml:space="preserve"> </v>
      </c>
      <c r="L234" s="2">
        <f t="shared" si="16"/>
        <v>69</v>
      </c>
      <c r="M234" s="2" t="str">
        <f t="shared" si="18"/>
        <v/>
      </c>
      <c r="N234" s="2">
        <f t="shared" si="19"/>
        <v>100</v>
      </c>
    </row>
    <row r="235" spans="1:14" ht="15" customHeight="1" x14ac:dyDescent="0.35">
      <c r="A235" s="1">
        <v>20</v>
      </c>
      <c r="B235" s="47"/>
      <c r="C235" s="25">
        <v>70</v>
      </c>
      <c r="D235" s="26" t="str">
        <f>IF(B235&gt;0,(VLOOKUP($B235,[1]Engagement!$B$192:$G$308,3,FALSE))," ")</f>
        <v xml:space="preserve"> </v>
      </c>
      <c r="E235" s="26" t="str">
        <f>IF(B235&gt;0,(VLOOKUP($B235,[1]Engagement!$B$192:$G$308,4,FALSE))," ")</f>
        <v xml:space="preserve"> </v>
      </c>
      <c r="F235" s="26" t="str">
        <f>IF(B235&gt;0,(VLOOKUP($B235,[1]Engagement!$B$192:$G$308,5,FALSE))," ")</f>
        <v xml:space="preserve"> </v>
      </c>
      <c r="G235" s="27" t="str">
        <f>IF(B235&gt;0,(VLOOKUP($B235,[1]Engagement!$B$192:$G$308,6,FALSE))," ")</f>
        <v xml:space="preserve"> </v>
      </c>
      <c r="H235" s="28" t="str">
        <f>IF(B235&gt;0,(VLOOKUP($B235,[1]Engagement!$B$192:$H$308,7,FALSE))," ")</f>
        <v xml:space="preserve"> </v>
      </c>
      <c r="I235" s="3" t="str">
        <f>IF(COUNTIF($F$216:$F235,F235)&lt;2,$F235," ")</f>
        <v xml:space="preserve"> </v>
      </c>
      <c r="J235" s="3">
        <f t="shared" si="17"/>
        <v>70</v>
      </c>
      <c r="K235" s="3" t="str">
        <f>IF(COUNTIF($F$216:$F235,F235)&lt;3,$F235," ")</f>
        <v xml:space="preserve"> </v>
      </c>
      <c r="L235" s="2">
        <f t="shared" si="16"/>
        <v>70</v>
      </c>
      <c r="M235" s="2" t="str">
        <f t="shared" si="18"/>
        <v/>
      </c>
      <c r="N235" s="2">
        <f t="shared" si="19"/>
        <v>100</v>
      </c>
    </row>
    <row r="236" spans="1:14" ht="15" customHeight="1" x14ac:dyDescent="0.35">
      <c r="A236" s="1">
        <v>21</v>
      </c>
      <c r="B236" s="47"/>
      <c r="C236" s="25">
        <v>71</v>
      </c>
      <c r="D236" s="26" t="str">
        <f>IF(B236&gt;0,(VLOOKUP($B236,[1]Engagement!$B$192:$G$308,3,FALSE))," ")</f>
        <v xml:space="preserve"> </v>
      </c>
      <c r="E236" s="26" t="str">
        <f>IF(B236&gt;0,(VLOOKUP($B236,[1]Engagement!$B$192:$G$308,4,FALSE))," ")</f>
        <v xml:space="preserve"> </v>
      </c>
      <c r="F236" s="26" t="str">
        <f>IF(B236&gt;0,(VLOOKUP($B236,[1]Engagement!$B$192:$G$308,5,FALSE))," ")</f>
        <v xml:space="preserve"> </v>
      </c>
      <c r="G236" s="27" t="str">
        <f>IF(B236&gt;0,(VLOOKUP($B236,[1]Engagement!$B$192:$G$308,6,FALSE))," ")</f>
        <v xml:space="preserve"> </v>
      </c>
      <c r="H236" s="28" t="str">
        <f>IF(B236&gt;0,(VLOOKUP($B236,[1]Engagement!$B$192:$H$308,7,FALSE))," ")</f>
        <v xml:space="preserve"> </v>
      </c>
      <c r="I236" s="3" t="str">
        <f>IF(COUNTIF($F$216:$F236,F236)&lt;2,$F236," ")</f>
        <v xml:space="preserve"> </v>
      </c>
      <c r="J236" s="3">
        <f t="shared" si="17"/>
        <v>71</v>
      </c>
      <c r="K236" s="3" t="str">
        <f>IF(COUNTIF($F$216:$F236,F236)&lt;3,$F236," ")</f>
        <v xml:space="preserve"> </v>
      </c>
      <c r="L236" s="2">
        <f t="shared" si="16"/>
        <v>71</v>
      </c>
      <c r="M236" s="2" t="str">
        <f t="shared" si="18"/>
        <v/>
      </c>
      <c r="N236" s="2">
        <f t="shared" si="19"/>
        <v>100</v>
      </c>
    </row>
    <row r="237" spans="1:14" ht="15" customHeight="1" x14ac:dyDescent="0.35">
      <c r="A237" s="1">
        <v>22</v>
      </c>
      <c r="B237" s="47"/>
      <c r="C237" s="25">
        <v>72</v>
      </c>
      <c r="D237" s="26" t="str">
        <f>IF(B237&gt;0,(VLOOKUP($B237,[1]Engagement!$B$192:$G$308,3,FALSE))," ")</f>
        <v xml:space="preserve"> </v>
      </c>
      <c r="E237" s="26" t="str">
        <f>IF(B237&gt;0,(VLOOKUP($B237,[1]Engagement!$B$192:$G$308,4,FALSE))," ")</f>
        <v xml:space="preserve"> </v>
      </c>
      <c r="F237" s="26" t="str">
        <f>IF(B237&gt;0,(VLOOKUP($B237,[1]Engagement!$B$192:$G$308,5,FALSE))," ")</f>
        <v xml:space="preserve"> </v>
      </c>
      <c r="G237" s="27" t="str">
        <f>IF(B237&gt;0,(VLOOKUP($B237,[1]Engagement!$B$192:$G$308,6,FALSE))," ")</f>
        <v xml:space="preserve"> </v>
      </c>
      <c r="H237" s="28" t="str">
        <f>IF(B237&gt;0,(VLOOKUP($B237,[1]Engagement!$B$192:$H$308,7,FALSE))," ")</f>
        <v xml:space="preserve"> </v>
      </c>
      <c r="I237" s="3" t="str">
        <f>IF(COUNTIF($F$216:$F237,F237)&lt;2,$F237," ")</f>
        <v xml:space="preserve"> </v>
      </c>
      <c r="J237" s="3">
        <f t="shared" si="17"/>
        <v>72</v>
      </c>
      <c r="K237" s="3" t="str">
        <f>IF(COUNTIF($F$216:$F237,F237)&lt;3,$F237," ")</f>
        <v xml:space="preserve"> </v>
      </c>
      <c r="L237" s="2">
        <f t="shared" si="16"/>
        <v>72</v>
      </c>
      <c r="M237" s="2" t="str">
        <f t="shared" si="18"/>
        <v/>
      </c>
      <c r="N237" s="2">
        <f t="shared" si="19"/>
        <v>100</v>
      </c>
    </row>
    <row r="238" spans="1:14" ht="15" customHeight="1" x14ac:dyDescent="0.35">
      <c r="A238" s="1">
        <v>23</v>
      </c>
      <c r="B238" s="47"/>
      <c r="C238" s="25">
        <v>73</v>
      </c>
      <c r="D238" s="26" t="str">
        <f>IF(B238&gt;0,(VLOOKUP($B238,[1]Engagement!$B$192:$G$308,3,FALSE))," ")</f>
        <v xml:space="preserve"> </v>
      </c>
      <c r="E238" s="26" t="str">
        <f>IF(B238&gt;0,(VLOOKUP($B238,[1]Engagement!$B$192:$G$308,4,FALSE))," ")</f>
        <v xml:space="preserve"> </v>
      </c>
      <c r="F238" s="26" t="str">
        <f>IF(B238&gt;0,(VLOOKUP($B238,[1]Engagement!$B$192:$G$308,5,FALSE))," ")</f>
        <v xml:space="preserve"> </v>
      </c>
      <c r="G238" s="27" t="str">
        <f>IF(B238&gt;0,(VLOOKUP($B238,[1]Engagement!$B$192:$G$308,6,FALSE))," ")</f>
        <v xml:space="preserve"> </v>
      </c>
      <c r="H238" s="28" t="str">
        <f>IF(B238&gt;0,(VLOOKUP($B238,[1]Engagement!$B$192:$H$308,7,FALSE))," ")</f>
        <v xml:space="preserve"> </v>
      </c>
      <c r="I238" s="3" t="str">
        <f>IF(COUNTIF($F$216:$F238,F238)&lt;2,$F238," ")</f>
        <v xml:space="preserve"> </v>
      </c>
      <c r="J238" s="3">
        <f t="shared" si="17"/>
        <v>73</v>
      </c>
      <c r="K238" s="3" t="str">
        <f>IF(COUNTIF($F$216:$F238,F238)&lt;3,$F238," ")</f>
        <v xml:space="preserve"> </v>
      </c>
      <c r="L238" s="2">
        <f t="shared" si="16"/>
        <v>73</v>
      </c>
      <c r="M238" s="2" t="str">
        <f t="shared" si="18"/>
        <v/>
      </c>
      <c r="N238" s="2">
        <f t="shared" si="19"/>
        <v>100</v>
      </c>
    </row>
    <row r="239" spans="1:14" ht="15" customHeight="1" x14ac:dyDescent="0.35">
      <c r="A239" s="1">
        <v>24</v>
      </c>
      <c r="B239" s="47"/>
      <c r="C239" s="25">
        <v>74</v>
      </c>
      <c r="D239" s="26" t="str">
        <f>IF(B239&gt;0,(VLOOKUP($B239,[1]Engagement!$B$192:$G$308,3,FALSE))," ")</f>
        <v xml:space="preserve"> </v>
      </c>
      <c r="E239" s="26" t="str">
        <f>IF(B239&gt;0,(VLOOKUP($B239,[1]Engagement!$B$192:$G$308,4,FALSE))," ")</f>
        <v xml:space="preserve"> </v>
      </c>
      <c r="F239" s="26" t="str">
        <f>IF(B239&gt;0,(VLOOKUP($B239,[1]Engagement!$B$192:$G$308,5,FALSE))," ")</f>
        <v xml:space="preserve"> </v>
      </c>
      <c r="G239" s="27" t="str">
        <f>IF(B239&gt;0,(VLOOKUP($B239,[1]Engagement!$B$192:$G$308,6,FALSE))," ")</f>
        <v xml:space="preserve"> </v>
      </c>
      <c r="H239" s="28" t="str">
        <f>IF(B239&gt;0,(VLOOKUP($B239,[1]Engagement!$B$192:$H$308,7,FALSE))," ")</f>
        <v xml:space="preserve"> </v>
      </c>
      <c r="I239" s="3" t="str">
        <f>IF(COUNTIF($F$216:$F239,F239)&lt;2,$F239," ")</f>
        <v xml:space="preserve"> </v>
      </c>
      <c r="J239" s="3">
        <f t="shared" si="17"/>
        <v>74</v>
      </c>
      <c r="K239" s="3" t="str">
        <f>IF(COUNTIF($F$216:$F239,F239)&lt;3,$F239," ")</f>
        <v xml:space="preserve"> </v>
      </c>
      <c r="L239" s="2">
        <f t="shared" si="16"/>
        <v>74</v>
      </c>
      <c r="M239" s="2" t="str">
        <f t="shared" si="18"/>
        <v/>
      </c>
      <c r="N239" s="2">
        <f t="shared" si="19"/>
        <v>100</v>
      </c>
    </row>
    <row r="240" spans="1:14" ht="15" customHeight="1" x14ac:dyDescent="0.35">
      <c r="A240" s="1">
        <v>25</v>
      </c>
      <c r="B240" s="47"/>
      <c r="C240" s="25">
        <v>75</v>
      </c>
      <c r="D240" s="26" t="str">
        <f>IF(B240&gt;0,(VLOOKUP($B240,[1]Engagement!$B$192:$G$308,3,FALSE))," ")</f>
        <v xml:space="preserve"> </v>
      </c>
      <c r="E240" s="26" t="str">
        <f>IF(B240&gt;0,(VLOOKUP($B240,[1]Engagement!$B$192:$G$308,4,FALSE))," ")</f>
        <v xml:space="preserve"> </v>
      </c>
      <c r="F240" s="26" t="str">
        <f>IF(B240&gt;0,(VLOOKUP($B240,[1]Engagement!$B$192:$G$308,5,FALSE))," ")</f>
        <v xml:space="preserve"> </v>
      </c>
      <c r="G240" s="27" t="str">
        <f>IF(B240&gt;0,(VLOOKUP($B240,[1]Engagement!$B$192:$G$308,6,FALSE))," ")</f>
        <v xml:space="preserve"> </v>
      </c>
      <c r="H240" s="28" t="str">
        <f>IF(B240&gt;0,(VLOOKUP($B240,[1]Engagement!$B$192:$H$308,7,FALSE))," ")</f>
        <v xml:space="preserve"> </v>
      </c>
      <c r="I240" s="3" t="str">
        <f>IF(COUNTIF($F$216:$F240,F240)&lt;2,$F240," ")</f>
        <v xml:space="preserve"> </v>
      </c>
      <c r="J240" s="3">
        <f t="shared" si="17"/>
        <v>75</v>
      </c>
      <c r="K240" s="3" t="str">
        <f>IF(COUNTIF($F$216:$F240,F240)&lt;3,$F240," ")</f>
        <v xml:space="preserve"> </v>
      </c>
      <c r="L240" s="2">
        <f t="shared" si="16"/>
        <v>75</v>
      </c>
      <c r="M240" s="2" t="str">
        <f t="shared" si="18"/>
        <v/>
      </c>
      <c r="N240" s="2">
        <f t="shared" si="19"/>
        <v>100</v>
      </c>
    </row>
    <row r="241" spans="1:14" ht="15" customHeight="1" x14ac:dyDescent="0.35">
      <c r="A241" s="1">
        <v>26</v>
      </c>
      <c r="B241" s="47"/>
      <c r="C241" s="25">
        <v>76</v>
      </c>
      <c r="D241" s="26" t="str">
        <f>IF(B241&gt;0,(VLOOKUP($B241,[1]Engagement!$B$192:$G$308,3,FALSE))," ")</f>
        <v xml:space="preserve"> </v>
      </c>
      <c r="E241" s="26" t="str">
        <f>IF(B241&gt;0,(VLOOKUP($B241,[1]Engagement!$B$192:$G$308,4,FALSE))," ")</f>
        <v xml:space="preserve"> </v>
      </c>
      <c r="F241" s="26" t="str">
        <f>IF(B241&gt;0,(VLOOKUP($B241,[1]Engagement!$B$192:$G$308,5,FALSE))," ")</f>
        <v xml:space="preserve"> </v>
      </c>
      <c r="G241" s="27" t="str">
        <f>IF(B241&gt;0,(VLOOKUP($B241,[1]Engagement!$B$192:$G$308,6,FALSE))," ")</f>
        <v xml:space="preserve"> </v>
      </c>
      <c r="H241" s="28" t="str">
        <f>IF(B241&gt;0,(VLOOKUP($B241,[1]Engagement!$B$192:$H$308,7,FALSE))," ")</f>
        <v xml:space="preserve"> </v>
      </c>
      <c r="I241" s="3" t="str">
        <f>IF(COUNTIF($F$216:$F241,F241)&lt;2,$F241," ")</f>
        <v xml:space="preserve"> </v>
      </c>
      <c r="J241" s="3">
        <f t="shared" si="17"/>
        <v>76</v>
      </c>
      <c r="K241" s="3" t="str">
        <f>IF(COUNTIF($F$216:$F241,F241)&lt;3,$F241," ")</f>
        <v xml:space="preserve"> </v>
      </c>
      <c r="L241" s="2">
        <f t="shared" si="16"/>
        <v>76</v>
      </c>
      <c r="M241" s="2" t="str">
        <f t="shared" si="18"/>
        <v/>
      </c>
      <c r="N241" s="2">
        <f t="shared" si="19"/>
        <v>100</v>
      </c>
    </row>
    <row r="242" spans="1:14" ht="15" customHeight="1" x14ac:dyDescent="0.35">
      <c r="A242" s="1">
        <v>27</v>
      </c>
      <c r="B242" s="47"/>
      <c r="C242" s="25">
        <v>77</v>
      </c>
      <c r="D242" s="26" t="str">
        <f>IF(B242&gt;0,(VLOOKUP($B242,[1]Engagement!$B$192:$G$308,3,FALSE))," ")</f>
        <v xml:space="preserve"> </v>
      </c>
      <c r="E242" s="26" t="str">
        <f>IF(B242&gt;0,(VLOOKUP($B242,[1]Engagement!$B$192:$G$308,4,FALSE))," ")</f>
        <v xml:space="preserve"> </v>
      </c>
      <c r="F242" s="26" t="str">
        <f>IF(B242&gt;0,(VLOOKUP($B242,[1]Engagement!$B$192:$G$308,5,FALSE))," ")</f>
        <v xml:space="preserve"> </v>
      </c>
      <c r="G242" s="27" t="str">
        <f>IF(B242&gt;0,(VLOOKUP($B242,[1]Engagement!$B$192:$G$308,6,FALSE))," ")</f>
        <v xml:space="preserve"> </v>
      </c>
      <c r="H242" s="28" t="str">
        <f>IF(B242&gt;0,(VLOOKUP($B242,[1]Engagement!$B$192:$H$308,7,FALSE))," ")</f>
        <v xml:space="preserve"> </v>
      </c>
      <c r="I242" s="3" t="str">
        <f>IF(COUNTIF($F$216:$F242,F242)&lt;2,$F242," ")</f>
        <v xml:space="preserve"> </v>
      </c>
      <c r="J242" s="3">
        <f t="shared" si="17"/>
        <v>77</v>
      </c>
      <c r="K242" s="3" t="str">
        <f>IF(COUNTIF($F$216:$F242,F242)&lt;3,$F242," ")</f>
        <v xml:space="preserve"> </v>
      </c>
      <c r="L242" s="2">
        <f t="shared" si="16"/>
        <v>77</v>
      </c>
      <c r="M242" s="2" t="str">
        <f t="shared" si="18"/>
        <v/>
      </c>
      <c r="N242" s="2">
        <f t="shared" si="19"/>
        <v>100</v>
      </c>
    </row>
    <row r="243" spans="1:14" ht="15" customHeight="1" x14ac:dyDescent="0.35">
      <c r="A243" s="1">
        <v>28</v>
      </c>
      <c r="B243" s="47"/>
      <c r="C243" s="25">
        <v>78</v>
      </c>
      <c r="D243" s="26" t="str">
        <f>IF(B243&gt;0,(VLOOKUP($B243,[1]Engagement!$B$192:$G$308,3,FALSE))," ")</f>
        <v xml:space="preserve"> </v>
      </c>
      <c r="E243" s="26" t="str">
        <f>IF(B243&gt;0,(VLOOKUP($B243,[1]Engagement!$B$192:$G$308,4,FALSE))," ")</f>
        <v xml:space="preserve"> </v>
      </c>
      <c r="F243" s="26" t="str">
        <f>IF(B243&gt;0,(VLOOKUP($B243,[1]Engagement!$B$192:$G$308,5,FALSE))," ")</f>
        <v xml:space="preserve"> </v>
      </c>
      <c r="G243" s="27" t="str">
        <f>IF(B243&gt;0,(VLOOKUP($B243,[1]Engagement!$B$192:$G$308,6,FALSE))," ")</f>
        <v xml:space="preserve"> </v>
      </c>
      <c r="H243" s="28" t="str">
        <f>IF(B243&gt;0,(VLOOKUP($B243,[1]Engagement!$B$192:$H$308,7,FALSE))," ")</f>
        <v xml:space="preserve"> </v>
      </c>
      <c r="I243" s="3" t="str">
        <f>IF(COUNTIF($F$216:$F243,F243)&lt;2,$F243," ")</f>
        <v xml:space="preserve"> </v>
      </c>
      <c r="J243" s="3">
        <f t="shared" si="17"/>
        <v>78</v>
      </c>
      <c r="K243" s="3" t="str">
        <f>IF(COUNTIF($F$216:$F243,F243)&lt;3,$F243," ")</f>
        <v xml:space="preserve"> </v>
      </c>
      <c r="L243" s="2">
        <f t="shared" si="16"/>
        <v>78</v>
      </c>
      <c r="M243" s="2" t="str">
        <f t="shared" si="18"/>
        <v/>
      </c>
      <c r="N243" s="2">
        <f t="shared" si="19"/>
        <v>100</v>
      </c>
    </row>
    <row r="244" spans="1:14" ht="15" customHeight="1" x14ac:dyDescent="0.35">
      <c r="A244" s="1">
        <v>29</v>
      </c>
      <c r="B244" s="47"/>
      <c r="C244" s="25">
        <v>79</v>
      </c>
      <c r="D244" s="26" t="str">
        <f>IF(B244&gt;0,(VLOOKUP($B244,[1]Engagement!$B$192:$G$308,3,FALSE))," ")</f>
        <v xml:space="preserve"> </v>
      </c>
      <c r="E244" s="26" t="str">
        <f>IF(B244&gt;0,(VLOOKUP($B244,[1]Engagement!$B$192:$G$308,4,FALSE))," ")</f>
        <v xml:space="preserve"> </v>
      </c>
      <c r="F244" s="26" t="str">
        <f>IF(B244&gt;0,(VLOOKUP($B244,[1]Engagement!$B$192:$G$308,5,FALSE))," ")</f>
        <v xml:space="preserve"> </v>
      </c>
      <c r="G244" s="27" t="str">
        <f>IF(B244&gt;0,(VLOOKUP($B244,[1]Engagement!$B$192:$G$308,6,FALSE))," ")</f>
        <v xml:space="preserve"> </v>
      </c>
      <c r="H244" s="28" t="str">
        <f>IF(B244&gt;0,(VLOOKUP($B244,[1]Engagement!$B$192:$H$308,7,FALSE))," ")</f>
        <v xml:space="preserve"> </v>
      </c>
      <c r="I244" s="3" t="str">
        <f>IF(COUNTIF($F$216:$F244,F244)&lt;2,$F244," ")</f>
        <v xml:space="preserve"> </v>
      </c>
      <c r="J244" s="3">
        <f t="shared" si="17"/>
        <v>79</v>
      </c>
      <c r="K244" s="3" t="str">
        <f>IF(COUNTIF($F$216:$F244,F244)&lt;3,$F244," ")</f>
        <v xml:space="preserve"> </v>
      </c>
      <c r="L244" s="2">
        <f t="shared" si="16"/>
        <v>79</v>
      </c>
      <c r="M244" s="2" t="str">
        <f t="shared" si="18"/>
        <v/>
      </c>
      <c r="N244" s="2">
        <f t="shared" si="19"/>
        <v>100</v>
      </c>
    </row>
    <row r="245" spans="1:14" ht="15" customHeight="1" x14ac:dyDescent="0.35">
      <c r="A245" s="1">
        <v>30</v>
      </c>
      <c r="B245" s="47"/>
      <c r="C245" s="25">
        <v>80</v>
      </c>
      <c r="D245" s="26" t="str">
        <f>IF(B245&gt;0,(VLOOKUP($B245,[1]Engagement!$B$192:$G$308,3,FALSE))," ")</f>
        <v xml:space="preserve"> </v>
      </c>
      <c r="E245" s="26" t="str">
        <f>IF(B245&gt;0,(VLOOKUP($B245,[1]Engagement!$B$192:$G$308,4,FALSE))," ")</f>
        <v xml:space="preserve"> </v>
      </c>
      <c r="F245" s="26" t="str">
        <f>IF(B245&gt;0,(VLOOKUP($B245,[1]Engagement!$B$192:$G$308,5,FALSE))," ")</f>
        <v xml:space="preserve"> </v>
      </c>
      <c r="G245" s="27" t="str">
        <f>IF(B245&gt;0,(VLOOKUP($B245,[1]Engagement!$B$192:$G$308,6,FALSE))," ")</f>
        <v xml:space="preserve"> </v>
      </c>
      <c r="H245" s="28" t="str">
        <f>IF(B245&gt;0,(VLOOKUP($B245,[1]Engagement!$B$192:$H$308,7,FALSE))," ")</f>
        <v xml:space="preserve"> </v>
      </c>
      <c r="I245" s="3" t="str">
        <f>IF(COUNTIF($F$216:$F245,F245)&lt;2,$F245," ")</f>
        <v xml:space="preserve"> </v>
      </c>
      <c r="J245" s="3">
        <f t="shared" si="17"/>
        <v>80</v>
      </c>
      <c r="K245" s="3" t="str">
        <f>IF(COUNTIF($F$216:$F245,F245)&lt;3,$F245," ")</f>
        <v xml:space="preserve"> </v>
      </c>
      <c r="L245" s="2">
        <f t="shared" si="16"/>
        <v>80</v>
      </c>
      <c r="M245" s="2" t="str">
        <f t="shared" si="18"/>
        <v/>
      </c>
      <c r="N245" s="2">
        <f t="shared" si="19"/>
        <v>100</v>
      </c>
    </row>
    <row r="246" spans="1:14" ht="15" customHeight="1" x14ac:dyDescent="0.35">
      <c r="A246" s="1">
        <v>31</v>
      </c>
      <c r="B246" s="47"/>
      <c r="C246" s="25">
        <v>81</v>
      </c>
      <c r="D246" s="26" t="str">
        <f>IF(B246&gt;0,(VLOOKUP($B246,[1]Engagement!$B$192:$G$308,3,FALSE))," ")</f>
        <v xml:space="preserve"> </v>
      </c>
      <c r="E246" s="26" t="str">
        <f>IF(B246&gt;0,(VLOOKUP($B246,[1]Engagement!$B$192:$G$308,4,FALSE))," ")</f>
        <v xml:space="preserve"> </v>
      </c>
      <c r="F246" s="26" t="str">
        <f>IF(B246&gt;0,(VLOOKUP($B246,[1]Engagement!$B$192:$G$308,5,FALSE))," ")</f>
        <v xml:space="preserve"> </v>
      </c>
      <c r="G246" s="27" t="str">
        <f>IF(B246&gt;0,(VLOOKUP($B246,[1]Engagement!$B$192:$G$308,6,FALSE))," ")</f>
        <v xml:space="preserve"> </v>
      </c>
      <c r="H246" s="28" t="str">
        <f>IF(B246&gt;0,(VLOOKUP($B246,[1]Engagement!$B$192:$H$308,7,FALSE))," ")</f>
        <v xml:space="preserve"> </v>
      </c>
      <c r="I246" s="3" t="str">
        <f>IF(COUNTIF($F$216:$F246,F246)&lt;2,$F246," ")</f>
        <v xml:space="preserve"> </v>
      </c>
      <c r="J246" s="3">
        <f t="shared" si="17"/>
        <v>81</v>
      </c>
      <c r="K246" s="3" t="str">
        <f>IF(COUNTIF($F$216:$F246,F246)&lt;3,$F246," ")</f>
        <v xml:space="preserve"> </v>
      </c>
      <c r="L246" s="2">
        <f t="shared" si="16"/>
        <v>81</v>
      </c>
      <c r="M246" s="2" t="str">
        <f t="shared" si="18"/>
        <v/>
      </c>
      <c r="N246" s="2">
        <f t="shared" si="19"/>
        <v>100</v>
      </c>
    </row>
    <row r="247" spans="1:14" ht="15" customHeight="1" x14ac:dyDescent="0.35">
      <c r="A247" s="1">
        <v>32</v>
      </c>
      <c r="B247" s="47"/>
      <c r="C247" s="25">
        <v>82</v>
      </c>
      <c r="D247" s="26" t="str">
        <f>IF(B247&gt;0,(VLOOKUP($B247,[1]Engagement!$B$192:$G$308,3,FALSE))," ")</f>
        <v xml:space="preserve"> </v>
      </c>
      <c r="E247" s="26" t="str">
        <f>IF(B247&gt;0,(VLOOKUP($B247,[1]Engagement!$B$192:$G$308,4,FALSE))," ")</f>
        <v xml:space="preserve"> </v>
      </c>
      <c r="F247" s="26" t="str">
        <f>IF(B247&gt;0,(VLOOKUP($B247,[1]Engagement!$B$192:$G$308,5,FALSE))," ")</f>
        <v xml:space="preserve"> </v>
      </c>
      <c r="G247" s="27" t="str">
        <f>IF(B247&gt;0,(VLOOKUP($B247,[1]Engagement!$B$192:$G$308,6,FALSE))," ")</f>
        <v xml:space="preserve"> </v>
      </c>
      <c r="H247" s="28" t="str">
        <f>IF(B247&gt;0,(VLOOKUP($B247,[1]Engagement!$B$192:$H$308,7,FALSE))," ")</f>
        <v xml:space="preserve"> </v>
      </c>
      <c r="I247" s="3" t="str">
        <f>IF(COUNTIF($F$216:$F247,F247)&lt;2,$F247," ")</f>
        <v xml:space="preserve"> </v>
      </c>
      <c r="J247" s="3">
        <f t="shared" si="17"/>
        <v>82</v>
      </c>
      <c r="K247" s="3" t="str">
        <f>IF(COUNTIF($F$216:$F247,F247)&lt;3,$F247," ")</f>
        <v xml:space="preserve"> </v>
      </c>
      <c r="L247" s="2">
        <f t="shared" si="16"/>
        <v>82</v>
      </c>
      <c r="M247" s="2" t="str">
        <f t="shared" si="18"/>
        <v/>
      </c>
      <c r="N247" s="2">
        <f t="shared" si="19"/>
        <v>100</v>
      </c>
    </row>
    <row r="248" spans="1:14" ht="15" customHeight="1" x14ac:dyDescent="0.35">
      <c r="A248" s="1">
        <v>33</v>
      </c>
      <c r="B248" s="47"/>
      <c r="C248" s="25">
        <v>83</v>
      </c>
      <c r="D248" s="26" t="str">
        <f>IF(B248&gt;0,(VLOOKUP($B248,[1]Engagement!$B$192:$G$308,3,FALSE))," ")</f>
        <v xml:space="preserve"> </v>
      </c>
      <c r="E248" s="26" t="str">
        <f>IF(B248&gt;0,(VLOOKUP($B248,[1]Engagement!$B$192:$G$308,4,FALSE))," ")</f>
        <v xml:space="preserve"> </v>
      </c>
      <c r="F248" s="26" t="str">
        <f>IF(B248&gt;0,(VLOOKUP($B248,[1]Engagement!$B$192:$G$308,5,FALSE))," ")</f>
        <v xml:space="preserve"> </v>
      </c>
      <c r="G248" s="27" t="str">
        <f>IF(B248&gt;0,(VLOOKUP($B248,[1]Engagement!$B$192:$G$308,6,FALSE))," ")</f>
        <v xml:space="preserve"> </v>
      </c>
      <c r="H248" s="28" t="str">
        <f>IF(B248&gt;0,(VLOOKUP($B248,[1]Engagement!$B$192:$H$308,7,FALSE))," ")</f>
        <v xml:space="preserve"> </v>
      </c>
      <c r="I248" s="3" t="str">
        <f>IF(COUNTIF($F$216:$F248,F248)&lt;2,$F248," ")</f>
        <v xml:space="preserve"> </v>
      </c>
      <c r="J248" s="3">
        <f t="shared" si="17"/>
        <v>83</v>
      </c>
      <c r="K248" s="3" t="str">
        <f>IF(COUNTIF($F$216:$F248,F248)&lt;3,$F248," ")</f>
        <v xml:space="preserve"> </v>
      </c>
      <c r="L248" s="2">
        <f t="shared" si="16"/>
        <v>83</v>
      </c>
      <c r="M248" s="2" t="str">
        <f t="shared" si="18"/>
        <v/>
      </c>
      <c r="N248" s="2">
        <f t="shared" si="19"/>
        <v>100</v>
      </c>
    </row>
    <row r="249" spans="1:14" ht="15" customHeight="1" x14ac:dyDescent="0.35">
      <c r="A249" s="1">
        <v>34</v>
      </c>
      <c r="B249" s="47"/>
      <c r="C249" s="25">
        <v>84</v>
      </c>
      <c r="D249" s="26" t="str">
        <f>IF(B249&gt;0,(VLOOKUP($B249,[1]Engagement!$B$192:$G$308,3,FALSE))," ")</f>
        <v xml:space="preserve"> </v>
      </c>
      <c r="E249" s="26" t="str">
        <f>IF(B249&gt;0,(VLOOKUP($B249,[1]Engagement!$B$192:$G$308,4,FALSE))," ")</f>
        <v xml:space="preserve"> </v>
      </c>
      <c r="F249" s="26" t="str">
        <f>IF(B249&gt;0,(VLOOKUP($B249,[1]Engagement!$B$192:$G$308,5,FALSE))," ")</f>
        <v xml:space="preserve"> </v>
      </c>
      <c r="G249" s="27" t="str">
        <f>IF(B249&gt;0,(VLOOKUP($B249,[1]Engagement!$B$192:$G$308,6,FALSE))," ")</f>
        <v xml:space="preserve"> </v>
      </c>
      <c r="H249" s="28" t="str">
        <f>IF(B249&gt;0,(VLOOKUP($B249,[1]Engagement!$B$192:$H$308,7,FALSE))," ")</f>
        <v xml:space="preserve"> </v>
      </c>
      <c r="I249" s="3" t="str">
        <f>IF(COUNTIF($F$216:$F249,F249)&lt;2,$F249," ")</f>
        <v xml:space="preserve"> </v>
      </c>
      <c r="J249" s="3">
        <f t="shared" si="17"/>
        <v>84</v>
      </c>
      <c r="K249" s="3" t="str">
        <f>IF(COUNTIF($F$216:$F249,F249)&lt;3,$F249," ")</f>
        <v xml:space="preserve"> </v>
      </c>
      <c r="L249" s="2">
        <f t="shared" si="16"/>
        <v>84</v>
      </c>
      <c r="M249" s="2" t="str">
        <f t="shared" si="18"/>
        <v/>
      </c>
      <c r="N249" s="2">
        <f t="shared" si="19"/>
        <v>100</v>
      </c>
    </row>
    <row r="250" spans="1:14" ht="15" customHeight="1" x14ac:dyDescent="0.35">
      <c r="A250" s="1">
        <v>35</v>
      </c>
      <c r="B250" s="47"/>
      <c r="C250" s="25">
        <v>85</v>
      </c>
      <c r="D250" s="26" t="str">
        <f>IF(B250&gt;0,(VLOOKUP($B250,[1]Engagement!$B$192:$G$308,3,FALSE))," ")</f>
        <v xml:space="preserve"> </v>
      </c>
      <c r="E250" s="26" t="str">
        <f>IF(B250&gt;0,(VLOOKUP($B250,[1]Engagement!$B$192:$G$308,4,FALSE))," ")</f>
        <v xml:space="preserve"> </v>
      </c>
      <c r="F250" s="26" t="str">
        <f>IF(B250&gt;0,(VLOOKUP($B250,[1]Engagement!$B$192:$G$308,5,FALSE))," ")</f>
        <v xml:space="preserve"> </v>
      </c>
      <c r="G250" s="27" t="str">
        <f>IF(B250&gt;0,(VLOOKUP($B250,[1]Engagement!$B$192:$G$308,6,FALSE))," ")</f>
        <v xml:space="preserve"> </v>
      </c>
      <c r="H250" s="28" t="str">
        <f>IF(B250&gt;0,(VLOOKUP($B250,[1]Engagement!$B$192:$H$308,7,FALSE))," ")</f>
        <v xml:space="preserve"> </v>
      </c>
      <c r="I250" s="3" t="str">
        <f>IF(COUNTIF($F$216:$F250,F250)&lt;2,$F250," ")</f>
        <v xml:space="preserve"> </v>
      </c>
      <c r="J250" s="3">
        <f t="shared" si="17"/>
        <v>85</v>
      </c>
      <c r="K250" s="3" t="str">
        <f>IF(COUNTIF($F$216:$F250,F250)&lt;3,$F250," ")</f>
        <v xml:space="preserve"> </v>
      </c>
      <c r="L250" s="2">
        <f t="shared" si="16"/>
        <v>85</v>
      </c>
      <c r="M250" s="2" t="str">
        <f t="shared" si="18"/>
        <v/>
      </c>
      <c r="N250" s="2">
        <f t="shared" si="19"/>
        <v>100</v>
      </c>
    </row>
    <row r="251" spans="1:14" ht="15" customHeight="1" x14ac:dyDescent="0.35">
      <c r="A251" s="1">
        <v>36</v>
      </c>
      <c r="B251" s="47"/>
      <c r="C251" s="25">
        <v>86</v>
      </c>
      <c r="D251" s="26" t="str">
        <f>IF(B251&gt;0,(VLOOKUP($B251,[1]Engagement!$B$192:$G$308,3,FALSE))," ")</f>
        <v xml:space="preserve"> </v>
      </c>
      <c r="E251" s="26" t="str">
        <f>IF(B251&gt;0,(VLOOKUP($B251,[1]Engagement!$B$192:$G$308,4,FALSE))," ")</f>
        <v xml:space="preserve"> </v>
      </c>
      <c r="F251" s="26" t="str">
        <f>IF(B251&gt;0,(VLOOKUP($B251,[1]Engagement!$B$192:$G$308,5,FALSE))," ")</f>
        <v xml:space="preserve"> </v>
      </c>
      <c r="G251" s="27" t="str">
        <f>IF(B251&gt;0,(VLOOKUP($B251,[1]Engagement!$B$192:$G$308,6,FALSE))," ")</f>
        <v xml:space="preserve"> </v>
      </c>
      <c r="H251" s="28" t="str">
        <f>IF(B251&gt;0,(VLOOKUP($B251,[1]Engagement!$B$192:$H$308,7,FALSE))," ")</f>
        <v xml:space="preserve"> </v>
      </c>
      <c r="I251" s="3" t="str">
        <f>IF(COUNTIF($F$216:$F251,F251)&lt;2,$F251," ")</f>
        <v xml:space="preserve"> </v>
      </c>
      <c r="J251" s="3">
        <f t="shared" si="17"/>
        <v>86</v>
      </c>
      <c r="K251" s="3" t="str">
        <f>IF(COUNTIF($F$216:$F251,F251)&lt;3,$F251," ")</f>
        <v xml:space="preserve"> </v>
      </c>
      <c r="L251" s="2">
        <f t="shared" si="16"/>
        <v>86</v>
      </c>
      <c r="M251" s="2" t="str">
        <f t="shared" si="18"/>
        <v/>
      </c>
      <c r="N251" s="2">
        <f t="shared" si="19"/>
        <v>100</v>
      </c>
    </row>
    <row r="252" spans="1:14" ht="15" customHeight="1" x14ac:dyDescent="0.35">
      <c r="A252" s="1">
        <v>37</v>
      </c>
      <c r="B252" s="47"/>
      <c r="C252" s="25">
        <v>87</v>
      </c>
      <c r="D252" s="26" t="str">
        <f>IF(B252&gt;0,(VLOOKUP($B252,[1]Engagement!$B$192:$G$308,3,FALSE))," ")</f>
        <v xml:space="preserve"> </v>
      </c>
      <c r="E252" s="26" t="str">
        <f>IF(B252&gt;0,(VLOOKUP($B252,[1]Engagement!$B$192:$G$308,4,FALSE))," ")</f>
        <v xml:space="preserve"> </v>
      </c>
      <c r="F252" s="26" t="str">
        <f>IF(B252&gt;0,(VLOOKUP($B252,[1]Engagement!$B$192:$G$308,5,FALSE))," ")</f>
        <v xml:space="preserve"> </v>
      </c>
      <c r="G252" s="27" t="str">
        <f>IF(B252&gt;0,(VLOOKUP($B252,[1]Engagement!$B$192:$G$308,6,FALSE))," ")</f>
        <v xml:space="preserve"> </v>
      </c>
      <c r="H252" s="28" t="str">
        <f>IF(B252&gt;0,(VLOOKUP($B252,[1]Engagement!$B$192:$H$308,7,FALSE))," ")</f>
        <v xml:space="preserve"> </v>
      </c>
      <c r="I252" s="3" t="str">
        <f>IF(COUNTIF($F$216:$F252,F252)&lt;2,$F252," ")</f>
        <v xml:space="preserve"> </v>
      </c>
      <c r="J252" s="3">
        <f t="shared" si="17"/>
        <v>87</v>
      </c>
      <c r="K252" s="3" t="str">
        <f>IF(COUNTIF($F$216:$F252,F252)&lt;3,$F252," ")</f>
        <v xml:space="preserve"> </v>
      </c>
      <c r="L252" s="2">
        <f t="shared" si="16"/>
        <v>87</v>
      </c>
      <c r="M252" s="2" t="str">
        <f t="shared" si="18"/>
        <v/>
      </c>
      <c r="N252" s="2">
        <f t="shared" si="19"/>
        <v>100</v>
      </c>
    </row>
    <row r="253" spans="1:14" ht="15" customHeight="1" x14ac:dyDescent="0.35">
      <c r="A253" s="1">
        <v>38</v>
      </c>
      <c r="B253" s="47"/>
      <c r="C253" s="25">
        <v>88</v>
      </c>
      <c r="D253" s="26" t="str">
        <f>IF(B253&gt;0,(VLOOKUP($B253,[1]Engagement!$B$192:$G$308,3,FALSE))," ")</f>
        <v xml:space="preserve"> </v>
      </c>
      <c r="E253" s="26" t="str">
        <f>IF(B253&gt;0,(VLOOKUP($B253,[1]Engagement!$B$192:$G$308,4,FALSE))," ")</f>
        <v xml:space="preserve"> </v>
      </c>
      <c r="F253" s="26" t="str">
        <f>IF(B253&gt;0,(VLOOKUP($B253,[1]Engagement!$B$192:$G$308,5,FALSE))," ")</f>
        <v xml:space="preserve"> </v>
      </c>
      <c r="G253" s="27" t="str">
        <f>IF(B253&gt;0,(VLOOKUP($B253,[1]Engagement!$B$192:$G$308,6,FALSE))," ")</f>
        <v xml:space="preserve"> </v>
      </c>
      <c r="H253" s="28" t="str">
        <f>IF(B253&gt;0,(VLOOKUP($B253,[1]Engagement!$B$192:$H$308,7,FALSE))," ")</f>
        <v xml:space="preserve"> </v>
      </c>
      <c r="I253" s="3" t="str">
        <f>IF(COUNTIF($F$216:$F253,F253)&lt;2,$F253," ")</f>
        <v xml:space="preserve"> </v>
      </c>
      <c r="J253" s="3">
        <f t="shared" si="17"/>
        <v>88</v>
      </c>
      <c r="K253" s="3" t="str">
        <f>IF(COUNTIF($F$216:$F253,F253)&lt;3,$F253," ")</f>
        <v xml:space="preserve"> </v>
      </c>
      <c r="L253" s="2">
        <f t="shared" si="16"/>
        <v>88</v>
      </c>
      <c r="M253" s="2" t="str">
        <f t="shared" si="18"/>
        <v/>
      </c>
      <c r="N253" s="2">
        <f t="shared" si="19"/>
        <v>100</v>
      </c>
    </row>
    <row r="254" spans="1:14" ht="15" customHeight="1" x14ac:dyDescent="0.35">
      <c r="A254" s="1">
        <v>39</v>
      </c>
      <c r="B254" s="47"/>
      <c r="C254" s="25">
        <v>89</v>
      </c>
      <c r="D254" s="26" t="str">
        <f>IF(B254&gt;0,(VLOOKUP($B254,[1]Engagement!$B$192:$G$308,3,FALSE))," ")</f>
        <v xml:space="preserve"> </v>
      </c>
      <c r="E254" s="26" t="str">
        <f>IF(B254&gt;0,(VLOOKUP($B254,[1]Engagement!$B$192:$G$308,4,FALSE))," ")</f>
        <v xml:space="preserve"> </v>
      </c>
      <c r="F254" s="26" t="str">
        <f>IF(B254&gt;0,(VLOOKUP($B254,[1]Engagement!$B$192:$G$308,5,FALSE))," ")</f>
        <v xml:space="preserve"> </v>
      </c>
      <c r="G254" s="27" t="str">
        <f>IF(B254&gt;0,(VLOOKUP($B254,[1]Engagement!$B$192:$G$308,6,FALSE))," ")</f>
        <v xml:space="preserve"> </v>
      </c>
      <c r="H254" s="28" t="str">
        <f>IF(B254&gt;0,(VLOOKUP($B254,[1]Engagement!$B$192:$H$308,7,FALSE))," ")</f>
        <v xml:space="preserve"> </v>
      </c>
      <c r="I254" s="3" t="str">
        <f>IF(COUNTIF($F$216:$F254,F254)&lt;2,$F254," ")</f>
        <v xml:space="preserve"> </v>
      </c>
      <c r="J254" s="3">
        <f t="shared" si="17"/>
        <v>89</v>
      </c>
      <c r="K254" s="3" t="str">
        <f>IF(COUNTIF($F$216:$F254,F254)&lt;3,$F254," ")</f>
        <v xml:space="preserve"> </v>
      </c>
      <c r="L254" s="2">
        <f t="shared" si="16"/>
        <v>89</v>
      </c>
      <c r="M254" s="2" t="str">
        <f t="shared" si="18"/>
        <v/>
      </c>
      <c r="N254" s="2">
        <f t="shared" si="19"/>
        <v>100</v>
      </c>
    </row>
    <row r="255" spans="1:14" ht="15" customHeight="1" x14ac:dyDescent="0.35">
      <c r="A255" s="1">
        <v>40</v>
      </c>
      <c r="B255" s="47"/>
      <c r="C255" s="25">
        <v>90</v>
      </c>
      <c r="D255" s="26" t="str">
        <f>IF(B255&gt;0,(VLOOKUP($B255,[1]Engagement!$B$192:$G$308,3,FALSE))," ")</f>
        <v xml:space="preserve"> </v>
      </c>
      <c r="E255" s="26" t="str">
        <f>IF(B255&gt;0,(VLOOKUP($B255,[1]Engagement!$B$192:$G$308,4,FALSE))," ")</f>
        <v xml:space="preserve"> </v>
      </c>
      <c r="F255" s="26" t="str">
        <f>IF(B255&gt;0,(VLOOKUP($B255,[1]Engagement!$B$192:$G$308,5,FALSE))," ")</f>
        <v xml:space="preserve"> </v>
      </c>
      <c r="G255" s="27" t="str">
        <f>IF(B255&gt;0,(VLOOKUP($B255,[1]Engagement!$B$192:$G$308,6,FALSE))," ")</f>
        <v xml:space="preserve"> </v>
      </c>
      <c r="H255" s="28" t="str">
        <f>IF(B255&gt;0,(VLOOKUP($B255,[1]Engagement!$B$192:$H$308,7,FALSE))," ")</f>
        <v xml:space="preserve"> </v>
      </c>
      <c r="I255" s="3" t="str">
        <f>IF(COUNTIF($F$216:$F255,F255)&lt;2,$F255," ")</f>
        <v xml:space="preserve"> </v>
      </c>
      <c r="J255" s="3">
        <f t="shared" si="17"/>
        <v>90</v>
      </c>
      <c r="K255" s="3" t="str">
        <f>IF(COUNTIF($F$216:$F255,F255)&lt;3,$F255," ")</f>
        <v xml:space="preserve"> </v>
      </c>
      <c r="L255" s="2">
        <f t="shared" si="16"/>
        <v>90</v>
      </c>
      <c r="M255" s="2" t="str">
        <f t="shared" si="18"/>
        <v/>
      </c>
      <c r="N255" s="2">
        <f t="shared" si="19"/>
        <v>100</v>
      </c>
    </row>
    <row r="256" spans="1:14" ht="15" customHeight="1" x14ac:dyDescent="0.35">
      <c r="A256" s="1">
        <v>41</v>
      </c>
      <c r="B256" s="47"/>
      <c r="C256" s="25">
        <v>91</v>
      </c>
      <c r="D256" s="26" t="str">
        <f>IF(B256&gt;0,(VLOOKUP($B256,[1]Engagement!$B$192:$G$308,3,FALSE))," ")</f>
        <v xml:space="preserve"> </v>
      </c>
      <c r="E256" s="26" t="str">
        <f>IF(B256&gt;0,(VLOOKUP($B256,[1]Engagement!$B$192:$G$308,4,FALSE))," ")</f>
        <v xml:space="preserve"> </v>
      </c>
      <c r="F256" s="26" t="str">
        <f>IF(B256&gt;0,(VLOOKUP($B256,[1]Engagement!$B$192:$G$308,5,FALSE))," ")</f>
        <v xml:space="preserve"> </v>
      </c>
      <c r="G256" s="27" t="str">
        <f>IF(B256&gt;0,(VLOOKUP($B256,[1]Engagement!$B$192:$G$308,6,FALSE))," ")</f>
        <v xml:space="preserve"> </v>
      </c>
      <c r="H256" s="28" t="str">
        <f>IF(B256&gt;0,(VLOOKUP($B256,[1]Engagement!$B$192:$H$308,7,FALSE))," ")</f>
        <v xml:space="preserve"> </v>
      </c>
      <c r="I256" s="3" t="str">
        <f>IF(COUNTIF($F$216:$F256,F256)&lt;2,$F256," ")</f>
        <v xml:space="preserve"> </v>
      </c>
      <c r="J256" s="3">
        <f t="shared" si="17"/>
        <v>91</v>
      </c>
      <c r="K256" s="3" t="str">
        <f>IF(COUNTIF($F$216:$F256,F256)&lt;3,$F256," ")</f>
        <v xml:space="preserve"> </v>
      </c>
      <c r="L256" s="2">
        <f t="shared" si="16"/>
        <v>91</v>
      </c>
      <c r="M256" s="2" t="str">
        <f t="shared" si="18"/>
        <v/>
      </c>
      <c r="N256" s="2">
        <f t="shared" si="19"/>
        <v>100</v>
      </c>
    </row>
    <row r="257" spans="1:14" ht="15" customHeight="1" x14ac:dyDescent="0.35">
      <c r="A257" s="1">
        <v>42</v>
      </c>
      <c r="B257" s="47"/>
      <c r="C257" s="25">
        <v>92</v>
      </c>
      <c r="D257" s="26" t="str">
        <f>IF(B257&gt;0,(VLOOKUP($B257,[1]Engagement!$B$192:$G$308,3,FALSE))," ")</f>
        <v xml:space="preserve"> </v>
      </c>
      <c r="E257" s="26" t="str">
        <f>IF(B257&gt;0,(VLOOKUP($B257,[1]Engagement!$B$192:$G$308,4,FALSE))," ")</f>
        <v xml:space="preserve"> </v>
      </c>
      <c r="F257" s="26" t="str">
        <f>IF(B257&gt;0,(VLOOKUP($B257,[1]Engagement!$B$192:$G$308,5,FALSE))," ")</f>
        <v xml:space="preserve"> </v>
      </c>
      <c r="G257" s="27" t="str">
        <f>IF(B257&gt;0,(VLOOKUP($B257,[1]Engagement!$B$192:$G$308,6,FALSE))," ")</f>
        <v xml:space="preserve"> </v>
      </c>
      <c r="H257" s="28" t="str">
        <f>IF(B257&gt;0,(VLOOKUP($B257,[1]Engagement!$B$192:$H$308,7,FALSE))," ")</f>
        <v xml:space="preserve"> </v>
      </c>
      <c r="I257" s="3" t="str">
        <f>IF(COUNTIF($F$216:$F257,F257)&lt;2,$F257," ")</f>
        <v xml:space="preserve"> </v>
      </c>
      <c r="J257" s="3">
        <f t="shared" si="17"/>
        <v>92</v>
      </c>
      <c r="K257" s="3" t="str">
        <f>IF(COUNTIF($F$216:$F257,F257)&lt;3,$F257," ")</f>
        <v xml:space="preserve"> </v>
      </c>
      <c r="L257" s="2">
        <f t="shared" si="16"/>
        <v>92</v>
      </c>
      <c r="M257" s="2" t="str">
        <f t="shared" si="18"/>
        <v/>
      </c>
      <c r="N257" s="2">
        <f t="shared" si="19"/>
        <v>100</v>
      </c>
    </row>
    <row r="258" spans="1:14" ht="15" customHeight="1" x14ac:dyDescent="0.35">
      <c r="A258" s="1">
        <v>43</v>
      </c>
      <c r="B258" s="47"/>
      <c r="C258" s="25">
        <v>93</v>
      </c>
      <c r="D258" s="26" t="str">
        <f>IF(B258&gt;0,(VLOOKUP($B258,[1]Engagement!$B$192:$G$308,3,FALSE))," ")</f>
        <v xml:space="preserve"> </v>
      </c>
      <c r="E258" s="26" t="str">
        <f>IF(B258&gt;0,(VLOOKUP($B258,[1]Engagement!$B$192:$G$308,4,FALSE))," ")</f>
        <v xml:space="preserve"> </v>
      </c>
      <c r="F258" s="26" t="str">
        <f>IF(B258&gt;0,(VLOOKUP($B258,[1]Engagement!$B$192:$G$308,5,FALSE))," ")</f>
        <v xml:space="preserve"> </v>
      </c>
      <c r="G258" s="27" t="str">
        <f>IF(B258&gt;0,(VLOOKUP($B258,[1]Engagement!$B$192:$G$308,6,FALSE))," ")</f>
        <v xml:space="preserve"> </v>
      </c>
      <c r="H258" s="28" t="str">
        <f>IF(B258&gt;0,(VLOOKUP($B258,[1]Engagement!$B$192:$H$308,7,FALSE))," ")</f>
        <v xml:space="preserve"> </v>
      </c>
      <c r="I258" s="3" t="str">
        <f>IF(COUNTIF($F$216:$F258,F258)&lt;2,$F258," ")</f>
        <v xml:space="preserve"> </v>
      </c>
      <c r="J258" s="3">
        <f t="shared" si="17"/>
        <v>93</v>
      </c>
      <c r="K258" s="3" t="str">
        <f>IF(COUNTIF($F$216:$F258,F258)&lt;3,$F258," ")</f>
        <v xml:space="preserve"> </v>
      </c>
      <c r="L258" s="2">
        <f t="shared" si="16"/>
        <v>93</v>
      </c>
      <c r="M258" s="2" t="str">
        <f t="shared" si="18"/>
        <v/>
      </c>
      <c r="N258" s="2">
        <f t="shared" si="19"/>
        <v>100</v>
      </c>
    </row>
    <row r="259" spans="1:14" ht="15" customHeight="1" x14ac:dyDescent="0.35">
      <c r="A259" s="1">
        <v>44</v>
      </c>
      <c r="B259" s="47"/>
      <c r="C259" s="25">
        <v>94</v>
      </c>
      <c r="D259" s="26" t="str">
        <f>IF(B259&gt;0,(VLOOKUP($B259,[1]Engagement!$B$192:$G$308,3,FALSE))," ")</f>
        <v xml:space="preserve"> </v>
      </c>
      <c r="E259" s="26" t="str">
        <f>IF(B259&gt;0,(VLOOKUP($B259,[1]Engagement!$B$192:$G$308,4,FALSE))," ")</f>
        <v xml:space="preserve"> </v>
      </c>
      <c r="F259" s="26" t="str">
        <f>IF(B259&gt;0,(VLOOKUP($B259,[1]Engagement!$B$192:$G$308,5,FALSE))," ")</f>
        <v xml:space="preserve"> </v>
      </c>
      <c r="G259" s="27" t="str">
        <f>IF(B259&gt;0,(VLOOKUP($B259,[1]Engagement!$B$192:$G$308,6,FALSE))," ")</f>
        <v xml:space="preserve"> </v>
      </c>
      <c r="H259" s="28" t="str">
        <f>IF(B259&gt;0,(VLOOKUP($B259,[1]Engagement!$B$192:$H$308,7,FALSE))," ")</f>
        <v xml:space="preserve"> </v>
      </c>
      <c r="I259" s="3" t="str">
        <f>IF(COUNTIF($F$216:$F259,F259)&lt;2,$F259," ")</f>
        <v xml:space="preserve"> </v>
      </c>
      <c r="J259" s="3">
        <f t="shared" si="17"/>
        <v>94</v>
      </c>
      <c r="K259" s="3" t="str">
        <f>IF(COUNTIF($F$216:$F259,F259)&lt;3,$F259," ")</f>
        <v xml:space="preserve"> </v>
      </c>
      <c r="L259" s="2">
        <f t="shared" si="16"/>
        <v>94</v>
      </c>
      <c r="M259" s="2" t="str">
        <f t="shared" si="18"/>
        <v/>
      </c>
      <c r="N259" s="2">
        <f t="shared" si="19"/>
        <v>100</v>
      </c>
    </row>
    <row r="260" spans="1:14" ht="15" customHeight="1" x14ac:dyDescent="0.35">
      <c r="A260" s="1">
        <v>45</v>
      </c>
      <c r="B260" s="47"/>
      <c r="C260" s="25">
        <v>95</v>
      </c>
      <c r="D260" s="26" t="str">
        <f>IF(B260&gt;0,(VLOOKUP($B260,[1]Engagement!$B$192:$G$308,3,FALSE))," ")</f>
        <v xml:space="preserve"> </v>
      </c>
      <c r="E260" s="26" t="str">
        <f>IF(B260&gt;0,(VLOOKUP($B260,[1]Engagement!$B$192:$G$308,4,FALSE))," ")</f>
        <v xml:space="preserve"> </v>
      </c>
      <c r="F260" s="26" t="str">
        <f>IF(B260&gt;0,(VLOOKUP($B260,[1]Engagement!$B$192:$G$308,5,FALSE))," ")</f>
        <v xml:space="preserve"> </v>
      </c>
      <c r="G260" s="27" t="str">
        <f>IF(B260&gt;0,(VLOOKUP($B260,[1]Engagement!$B$192:$G$308,6,FALSE))," ")</f>
        <v xml:space="preserve"> </v>
      </c>
      <c r="H260" s="28" t="str">
        <f>IF(B260&gt;0,(VLOOKUP($B260,[1]Engagement!$B$192:$H$308,7,FALSE))," ")</f>
        <v xml:space="preserve"> </v>
      </c>
      <c r="I260" s="3" t="str">
        <f>IF(COUNTIF($F$216:$F260,F260)&lt;2,$F260," ")</f>
        <v xml:space="preserve"> </v>
      </c>
      <c r="J260" s="3">
        <f t="shared" si="17"/>
        <v>95</v>
      </c>
      <c r="K260" s="3" t="str">
        <f>IF(COUNTIF($F$216:$F260,F260)&lt;3,$F260," ")</f>
        <v xml:space="preserve"> </v>
      </c>
      <c r="L260" s="2">
        <f t="shared" si="16"/>
        <v>95</v>
      </c>
      <c r="M260" s="2" t="str">
        <f t="shared" si="18"/>
        <v/>
      </c>
      <c r="N260" s="2">
        <f t="shared" si="19"/>
        <v>100</v>
      </c>
    </row>
    <row r="261" spans="1:14" ht="15" customHeight="1" x14ac:dyDescent="0.35">
      <c r="A261" s="1">
        <v>46</v>
      </c>
      <c r="B261" s="47"/>
      <c r="C261" s="25">
        <v>96</v>
      </c>
      <c r="D261" s="26" t="str">
        <f>IF(B261&gt;0,(VLOOKUP($B261,[1]Engagement!$B$192:$G$308,3,FALSE))," ")</f>
        <v xml:space="preserve"> </v>
      </c>
      <c r="E261" s="26" t="str">
        <f>IF(B261&gt;0,(VLOOKUP($B261,[1]Engagement!$B$192:$G$308,4,FALSE))," ")</f>
        <v xml:space="preserve"> </v>
      </c>
      <c r="F261" s="26" t="str">
        <f>IF(B261&gt;0,(VLOOKUP($B261,[1]Engagement!$B$192:$G$308,5,FALSE))," ")</f>
        <v xml:space="preserve"> </v>
      </c>
      <c r="G261" s="27" t="str">
        <f>IF(B261&gt;0,(VLOOKUP($B261,[1]Engagement!$B$192:$G$308,6,FALSE))," ")</f>
        <v xml:space="preserve"> </v>
      </c>
      <c r="H261" s="28" t="str">
        <f>IF(B261&gt;0,(VLOOKUP($B261,[1]Engagement!$B$192:$H$308,7,FALSE))," ")</f>
        <v xml:space="preserve"> </v>
      </c>
      <c r="I261" s="3" t="str">
        <f>IF(COUNTIF($F$216:$F261,F261)&lt;2,$F261," ")</f>
        <v xml:space="preserve"> </v>
      </c>
      <c r="J261" s="3">
        <f t="shared" si="17"/>
        <v>96</v>
      </c>
      <c r="K261" s="3" t="str">
        <f>IF(COUNTIF($F$216:$F261,F261)&lt;3,$F261," ")</f>
        <v xml:space="preserve"> </v>
      </c>
      <c r="L261" s="2">
        <f t="shared" si="16"/>
        <v>96</v>
      </c>
      <c r="M261" s="2" t="str">
        <f t="shared" si="18"/>
        <v/>
      </c>
      <c r="N261" s="2">
        <f t="shared" si="19"/>
        <v>100</v>
      </c>
    </row>
    <row r="262" spans="1:14" ht="15" customHeight="1" x14ac:dyDescent="0.35">
      <c r="A262" s="1">
        <v>47</v>
      </c>
      <c r="B262" s="47"/>
      <c r="C262" s="25">
        <v>97</v>
      </c>
      <c r="D262" s="26" t="str">
        <f>IF(B262&gt;0,(VLOOKUP($B262,[1]Engagement!$B$192:$G$308,3,FALSE))," ")</f>
        <v xml:space="preserve"> </v>
      </c>
      <c r="E262" s="26" t="str">
        <f>IF(B262&gt;0,(VLOOKUP($B262,[1]Engagement!$B$192:$G$308,4,FALSE))," ")</f>
        <v xml:space="preserve"> </v>
      </c>
      <c r="F262" s="26" t="str">
        <f>IF(B262&gt;0,(VLOOKUP($B262,[1]Engagement!$B$192:$G$308,5,FALSE))," ")</f>
        <v xml:space="preserve"> </v>
      </c>
      <c r="G262" s="27" t="str">
        <f>IF(B262&gt;0,(VLOOKUP($B262,[1]Engagement!$B$192:$G$308,6,FALSE))," ")</f>
        <v xml:space="preserve"> </v>
      </c>
      <c r="H262" s="28" t="str">
        <f>IF(B262&gt;0,(VLOOKUP($B262,[1]Engagement!$B$192:$H$308,7,FALSE))," ")</f>
        <v xml:space="preserve"> </v>
      </c>
      <c r="I262" s="3" t="str">
        <f>IF(COUNTIF($F$216:$F262,F262)&lt;2,$F262," ")</f>
        <v xml:space="preserve"> </v>
      </c>
      <c r="J262" s="3">
        <f t="shared" si="17"/>
        <v>97</v>
      </c>
      <c r="K262" s="3" t="str">
        <f>IF(COUNTIF($F$216:$F262,F262)&lt;3,$F262," ")</f>
        <v xml:space="preserve"> </v>
      </c>
      <c r="L262" s="2">
        <f t="shared" si="16"/>
        <v>97</v>
      </c>
      <c r="M262" s="2" t="str">
        <f t="shared" si="18"/>
        <v/>
      </c>
      <c r="N262" s="2">
        <f t="shared" si="19"/>
        <v>100</v>
      </c>
    </row>
    <row r="263" spans="1:14" ht="15" customHeight="1" x14ac:dyDescent="0.35">
      <c r="A263" s="1">
        <v>48</v>
      </c>
      <c r="B263" s="47"/>
      <c r="C263" s="25">
        <v>98</v>
      </c>
      <c r="D263" s="26" t="str">
        <f>IF(B263&gt;0,(VLOOKUP($B263,[1]Engagement!$B$192:$G$308,3,FALSE))," ")</f>
        <v xml:space="preserve"> </v>
      </c>
      <c r="E263" s="26" t="str">
        <f>IF(B263&gt;0,(VLOOKUP($B263,[1]Engagement!$B$192:$G$308,4,FALSE))," ")</f>
        <v xml:space="preserve"> </v>
      </c>
      <c r="F263" s="26" t="str">
        <f>IF(B263&gt;0,(VLOOKUP($B263,[1]Engagement!$B$192:$G$308,5,FALSE))," ")</f>
        <v xml:space="preserve"> </v>
      </c>
      <c r="G263" s="27" t="str">
        <f>IF(B263&gt;0,(VLOOKUP($B263,[1]Engagement!$B$192:$G$308,6,FALSE))," ")</f>
        <v xml:space="preserve"> </v>
      </c>
      <c r="H263" s="28" t="str">
        <f>IF(B263&gt;0,(VLOOKUP($B263,[1]Engagement!$B$192:$H$308,7,FALSE))," ")</f>
        <v xml:space="preserve"> </v>
      </c>
      <c r="I263" s="3" t="str">
        <f>IF(COUNTIF($F$216:$F263,F263)&lt;2,$F263," ")</f>
        <v xml:space="preserve"> </v>
      </c>
      <c r="J263" s="3">
        <f t="shared" si="17"/>
        <v>98</v>
      </c>
      <c r="K263" s="3" t="str">
        <f>IF(COUNTIF($F$216:$F263,F263)&lt;3,$F263," ")</f>
        <v xml:space="preserve"> </v>
      </c>
      <c r="L263" s="2">
        <f t="shared" si="16"/>
        <v>98</v>
      </c>
      <c r="M263" s="2" t="str">
        <f t="shared" si="18"/>
        <v/>
      </c>
      <c r="N263" s="2">
        <f t="shared" si="19"/>
        <v>100</v>
      </c>
    </row>
    <row r="264" spans="1:14" ht="15" customHeight="1" x14ac:dyDescent="0.35">
      <c r="A264" s="1">
        <v>49</v>
      </c>
      <c r="B264" s="47"/>
      <c r="C264" s="25">
        <v>99</v>
      </c>
      <c r="D264" s="26" t="str">
        <f>IF(B264&gt;0,(VLOOKUP($B264,[1]Engagement!$B$192:$G$308,3,FALSE))," ")</f>
        <v xml:space="preserve"> </v>
      </c>
      <c r="E264" s="26" t="str">
        <f>IF(B264&gt;0,(VLOOKUP($B264,[1]Engagement!$B$192:$G$308,4,FALSE))," ")</f>
        <v xml:space="preserve"> </v>
      </c>
      <c r="F264" s="26" t="str">
        <f>IF(B264&gt;0,(VLOOKUP($B264,[1]Engagement!$B$192:$G$308,5,FALSE))," ")</f>
        <v xml:space="preserve"> </v>
      </c>
      <c r="G264" s="27" t="str">
        <f>IF(B264&gt;0,(VLOOKUP($B264,[1]Engagement!$B$192:$G$308,6,FALSE))," ")</f>
        <v xml:space="preserve"> </v>
      </c>
      <c r="H264" s="28" t="str">
        <f>IF(B264&gt;0,(VLOOKUP($B264,[1]Engagement!$B$192:$H$308,7,FALSE))," ")</f>
        <v xml:space="preserve"> </v>
      </c>
      <c r="I264" s="3" t="str">
        <f>IF(COUNTIF($F$216:$F264,F264)&lt;2,$F264," ")</f>
        <v xml:space="preserve"> </v>
      </c>
      <c r="J264" s="3">
        <f t="shared" si="17"/>
        <v>99</v>
      </c>
      <c r="K264" s="3" t="str">
        <f>IF(COUNTIF($F$216:$F264,F264)&lt;3,$F264," ")</f>
        <v xml:space="preserve"> </v>
      </c>
      <c r="L264" s="2">
        <f t="shared" si="16"/>
        <v>99</v>
      </c>
      <c r="M264" s="2" t="str">
        <f t="shared" si="18"/>
        <v/>
      </c>
      <c r="N264" s="2">
        <f t="shared" si="19"/>
        <v>100</v>
      </c>
    </row>
    <row r="265" spans="1:14" ht="15" customHeight="1" x14ac:dyDescent="0.35">
      <c r="A265" s="1">
        <v>50</v>
      </c>
      <c r="B265" s="47"/>
      <c r="C265" s="25">
        <v>100</v>
      </c>
      <c r="D265" s="26" t="str">
        <f>IF(B265&gt;0,(VLOOKUP($B265,[1]Engagement!$B$192:$G$308,3,FALSE))," ")</f>
        <v xml:space="preserve"> </v>
      </c>
      <c r="E265" s="26" t="str">
        <f>IF(B265&gt;0,(VLOOKUP($B265,[1]Engagement!$B$192:$G$308,4,FALSE))," ")</f>
        <v xml:space="preserve"> </v>
      </c>
      <c r="F265" s="26" t="str">
        <f>IF(B265&gt;0,(VLOOKUP($B265,[1]Engagement!$B$192:$G$308,5,FALSE))," ")</f>
        <v xml:space="preserve"> </v>
      </c>
      <c r="G265" s="27" t="str">
        <f>IF(B265&gt;0,(VLOOKUP($B265,[1]Engagement!$B$192:$G$308,6,FALSE))," ")</f>
        <v xml:space="preserve"> </v>
      </c>
      <c r="H265" s="28" t="str">
        <f>IF(B265&gt;0,(VLOOKUP($B265,[1]Engagement!$B$192:$H$308,7,FALSE))," ")</f>
        <v xml:space="preserve"> </v>
      </c>
      <c r="I265" s="3" t="str">
        <f>IF(COUNTIF($F$216:$F265,F265)&lt;2,$F265," ")</f>
        <v xml:space="preserve"> </v>
      </c>
      <c r="J265" s="3">
        <f t="shared" si="17"/>
        <v>100</v>
      </c>
      <c r="K265" s="3" t="str">
        <f>IF(COUNTIF($F$216:$F265,F265)&lt;3,$F265," ")</f>
        <v xml:space="preserve"> </v>
      </c>
      <c r="L265" s="2">
        <f t="shared" si="16"/>
        <v>100</v>
      </c>
      <c r="M265" s="2" t="str">
        <f t="shared" si="18"/>
        <v/>
      </c>
      <c r="N265" s="2">
        <f t="shared" si="19"/>
        <v>100</v>
      </c>
    </row>
    <row r="266" spans="1:14" ht="15" customHeight="1" x14ac:dyDescent="0.35">
      <c r="A266" s="1"/>
      <c r="B266" s="29"/>
      <c r="C266" s="29"/>
      <c r="D266" s="30" t="str">
        <f>+[1]Engagement!D309</f>
        <v>BENJAMINS 1 2004</v>
      </c>
      <c r="E266" s="30" t="str">
        <f>+[1]Engagement!E309</f>
        <v>BENJAMINS 2</v>
      </c>
      <c r="F266" s="30" t="s">
        <v>16</v>
      </c>
      <c r="G266" s="31"/>
      <c r="H266" s="32"/>
      <c r="I266" s="3"/>
      <c r="L266" s="2"/>
    </row>
    <row r="267" spans="1:14" ht="15" customHeight="1" x14ac:dyDescent="0.35">
      <c r="A267" s="1"/>
      <c r="B267" s="60" t="s">
        <v>0</v>
      </c>
      <c r="C267" s="60"/>
      <c r="D267" s="33">
        <f>[1]Engagement!$D$310</f>
        <v>36</v>
      </c>
      <c r="E267" s="33">
        <f>[1]Engagement!$E$310</f>
        <v>37</v>
      </c>
      <c r="F267" s="33">
        <f>SUM(D267:E267)</f>
        <v>73</v>
      </c>
      <c r="G267" s="34"/>
      <c r="H267" s="32"/>
      <c r="I267" s="3"/>
      <c r="L267" s="2"/>
    </row>
    <row r="268" spans="1:14" ht="15" customHeight="1" x14ac:dyDescent="0.35">
      <c r="A268" s="1"/>
      <c r="B268" s="60" t="s">
        <v>1</v>
      </c>
      <c r="C268" s="60"/>
      <c r="D268" s="36">
        <f>[1]Engagement!$D$311</f>
        <v>15</v>
      </c>
      <c r="E268" s="30">
        <f>[1]Engagement!$E$311</f>
        <v>19</v>
      </c>
      <c r="F268" s="36">
        <f>SUM(D268:E268)</f>
        <v>34</v>
      </c>
      <c r="G268" s="34"/>
      <c r="H268" s="32"/>
      <c r="I268" s="3"/>
      <c r="L268" s="2"/>
    </row>
    <row r="269" spans="1:14" ht="15" customHeight="1" x14ac:dyDescent="0.35">
      <c r="A269" s="1"/>
      <c r="B269" s="60" t="s">
        <v>2</v>
      </c>
      <c r="C269" s="60"/>
      <c r="D269" s="36">
        <f>COUNTIF($B274:$B323,"&gt;0")</f>
        <v>35</v>
      </c>
      <c r="E269" s="54">
        <f>COUNTIF($B324:$B373,"&gt;0")</f>
        <v>0</v>
      </c>
      <c r="F269" s="36">
        <f>SUM(D269:E269)</f>
        <v>35</v>
      </c>
      <c r="G269" s="34"/>
      <c r="H269" s="35"/>
      <c r="I269" s="3"/>
      <c r="L269" s="2"/>
    </row>
    <row r="270" spans="1:14" ht="16.2" x14ac:dyDescent="0.35">
      <c r="A270" s="1"/>
      <c r="B270" s="37" t="s">
        <v>3</v>
      </c>
      <c r="C270" s="37"/>
      <c r="D270" s="38"/>
      <c r="E270" s="39"/>
      <c r="F270" s="38"/>
      <c r="G270" s="40"/>
      <c r="H270" s="35"/>
      <c r="I270" s="3"/>
      <c r="L270" s="2"/>
    </row>
    <row r="271" spans="1:14" ht="15" customHeight="1" x14ac:dyDescent="0.35">
      <c r="A271" s="1"/>
      <c r="B271" s="70" t="s">
        <v>4</v>
      </c>
      <c r="C271" s="72" t="s">
        <v>5</v>
      </c>
      <c r="D271" s="70" t="s">
        <v>6</v>
      </c>
      <c r="E271" s="70" t="s">
        <v>7</v>
      </c>
      <c r="F271" s="70" t="s">
        <v>8</v>
      </c>
      <c r="G271" s="77" t="s">
        <v>9</v>
      </c>
      <c r="H271" s="78"/>
      <c r="I271" s="3"/>
      <c r="L271" s="2"/>
    </row>
    <row r="272" spans="1:14" ht="15" customHeight="1" x14ac:dyDescent="0.35">
      <c r="A272" s="1"/>
      <c r="B272" s="71"/>
      <c r="C272" s="72"/>
      <c r="D272" s="70"/>
      <c r="E272" s="70"/>
      <c r="F272" s="70"/>
      <c r="G272" s="77"/>
      <c r="H272" s="74"/>
      <c r="I272" s="3"/>
      <c r="L272" s="2"/>
    </row>
    <row r="273" spans="1:14" ht="15" customHeight="1" x14ac:dyDescent="0.35">
      <c r="A273" s="1"/>
      <c r="B273" s="41"/>
      <c r="C273" s="75" t="s">
        <v>17</v>
      </c>
      <c r="D273" s="75"/>
      <c r="E273" s="75"/>
      <c r="F273" s="75"/>
      <c r="G273" s="42"/>
      <c r="H273" s="41"/>
      <c r="I273" s="3"/>
      <c r="L273" s="2"/>
    </row>
    <row r="274" spans="1:14" ht="15" customHeight="1" x14ac:dyDescent="0.35">
      <c r="A274" s="1">
        <v>1</v>
      </c>
      <c r="B274" s="25">
        <v>54</v>
      </c>
      <c r="C274" s="25">
        <v>1</v>
      </c>
      <c r="D274" s="26" t="str">
        <f>IF(B274&gt;0,(VLOOKUP($B274,[1]Engagement!$B$317:$G$481,3,FALSE))," ")</f>
        <v>TASSARO</v>
      </c>
      <c r="E274" s="26" t="str">
        <f>IF(B274&gt;0,(VLOOKUP($B274,[1]Engagement!$B$317:$G$481,4,FALSE))," ")</f>
        <v>Tom</v>
      </c>
      <c r="F274" s="26" t="str">
        <f>IF(B274&gt;0,(VLOOKUP($B274,[1]Engagement!$B$317:$G$481,5,FALSE))," ")</f>
        <v>Grand Braquet</v>
      </c>
      <c r="G274" s="45">
        <f>IF(B274&gt;0,(VLOOKUP($B274,[1]Engagement!$B$317:$G$481,6,FALSE))," ")</f>
        <v>0</v>
      </c>
      <c r="H274" s="46" t="str">
        <f>IF(B274&gt;0,(VLOOKUP($B274,[1]Engagement!$B$317:$H$481,7,FALSE))," ")</f>
        <v>M</v>
      </c>
      <c r="I274" s="3" t="str">
        <f>IF(COUNTIF($F$274:$F274,F274)&lt;2,$F274," ")</f>
        <v>Grand Braquet</v>
      </c>
      <c r="J274" s="3">
        <f t="shared" ref="J274:J323" si="20">IF($D$268&lt;5,100,(IF(I274=F274,C274,"")))</f>
        <v>1</v>
      </c>
      <c r="K274" s="3" t="str">
        <f>IF(COUNTIF($F$274:$F274,F274)&lt;3,$F274," ")</f>
        <v>Grand Braquet</v>
      </c>
      <c r="L274" s="2">
        <f t="shared" ref="L274:L347" si="21">IF(K274=$F274,$C274,"")</f>
        <v>1</v>
      </c>
      <c r="M274" s="2" t="str">
        <f>IF(K274=I274,"",K274)</f>
        <v/>
      </c>
      <c r="N274" s="2">
        <f>IF($D$268&lt;5,100,(IF(M274=$F274,$C274,100)))</f>
        <v>100</v>
      </c>
    </row>
    <row r="275" spans="1:14" ht="15" customHeight="1" x14ac:dyDescent="0.35">
      <c r="A275" s="1">
        <v>2</v>
      </c>
      <c r="B275" s="25">
        <v>17</v>
      </c>
      <c r="C275" s="25">
        <v>2</v>
      </c>
      <c r="D275" s="26" t="str">
        <f>IF(B275&gt;0,(VLOOKUP($B275,[1]Engagement!$B$317:$G$481,3,FALSE))," ")</f>
        <v>VENDELLI</v>
      </c>
      <c r="E275" s="26" t="str">
        <f>IF(B275&gt;0,(VLOOKUP($B275,[1]Engagement!$B$317:$G$481,4,FALSE))," ")</f>
        <v>Lucas</v>
      </c>
      <c r="F275" s="26" t="str">
        <f>IF(B275&gt;0,(VLOOKUP($B275,[1]Engagement!$B$317:$G$481,5,FALSE))," ")</f>
        <v>AC Bollene</v>
      </c>
      <c r="G275" s="45">
        <f>IF(B275&gt;0,(VLOOKUP($B275,[1]Engagement!$B$317:$G$481,6,FALSE))," ")</f>
        <v>0</v>
      </c>
      <c r="H275" s="46" t="str">
        <f>IF(B275&gt;0,(VLOOKUP($B275,[1]Engagement!$B$317:$H$481,7,FALSE))," ")</f>
        <v>M</v>
      </c>
      <c r="I275" s="3" t="str">
        <f>IF(COUNTIF($F$274:$F275,F275)&lt;2,$F275," ")</f>
        <v>AC Bollene</v>
      </c>
      <c r="J275" s="3">
        <f t="shared" si="20"/>
        <v>2</v>
      </c>
      <c r="K275" s="3" t="str">
        <f>IF(COUNTIF($F$274:$F275,F275)&lt;3,$F275," ")</f>
        <v>AC Bollene</v>
      </c>
      <c r="L275" s="2">
        <f t="shared" si="21"/>
        <v>2</v>
      </c>
      <c r="M275" s="2" t="str">
        <f t="shared" ref="M275:M323" si="22">IF(K275=I275,"",K275)</f>
        <v/>
      </c>
      <c r="N275" s="2">
        <f t="shared" ref="N275:N323" si="23">IF($D$268&lt;5,100,(IF(M275=$F275,$C275,100)))</f>
        <v>100</v>
      </c>
    </row>
    <row r="276" spans="1:14" ht="15" customHeight="1" x14ac:dyDescent="0.35">
      <c r="A276" s="1">
        <v>3</v>
      </c>
      <c r="B276" s="25">
        <v>57</v>
      </c>
      <c r="C276" s="25">
        <v>3</v>
      </c>
      <c r="D276" s="26" t="str">
        <f>IF(B276&gt;0,(VLOOKUP($B276,[1]Engagement!$B$317:$G$481,3,FALSE))," ")</f>
        <v>WAVRANT</v>
      </c>
      <c r="E276" s="26" t="str">
        <f>IF(B276&gt;0,(VLOOKUP($B276,[1]Engagement!$B$317:$G$481,4,FALSE))," ")</f>
        <v>Gaëtan</v>
      </c>
      <c r="F276" s="26" t="str">
        <f>IF(B276&gt;0,(VLOOKUP($B276,[1]Engagement!$B$317:$G$481,5,FALSE))," ")</f>
        <v>Grand Braquet</v>
      </c>
      <c r="G276" s="45">
        <f>IF(B276&gt;0,(VLOOKUP($B276,[1]Engagement!$B$317:$G$481,6,FALSE))," ")</f>
        <v>0</v>
      </c>
      <c r="H276" s="46" t="str">
        <f>IF(B276&gt;0,(VLOOKUP($B276,[1]Engagement!$B$317:$H$481,7,FALSE))," ")</f>
        <v>M</v>
      </c>
      <c r="I276" s="3" t="str">
        <f>IF(COUNTIF($F$274:$F276,F276)&lt;2,$F276," ")</f>
        <v xml:space="preserve"> </v>
      </c>
      <c r="J276" s="3" t="str">
        <f t="shared" si="20"/>
        <v/>
      </c>
      <c r="K276" s="3" t="str">
        <f>IF(COUNTIF($F$274:$F276,F276)&lt;3,$F276," ")</f>
        <v>Grand Braquet</v>
      </c>
      <c r="L276" s="2">
        <f t="shared" si="21"/>
        <v>3</v>
      </c>
      <c r="M276" s="2" t="str">
        <f t="shared" si="22"/>
        <v>Grand Braquet</v>
      </c>
      <c r="N276" s="2">
        <f t="shared" si="23"/>
        <v>3</v>
      </c>
    </row>
    <row r="277" spans="1:14" ht="15" customHeight="1" x14ac:dyDescent="0.35">
      <c r="A277" s="1">
        <v>4</v>
      </c>
      <c r="B277" s="25">
        <v>81</v>
      </c>
      <c r="C277" s="25">
        <v>4</v>
      </c>
      <c r="D277" s="26" t="str">
        <f>IF(B277&gt;0,(VLOOKUP($B277,[1]Engagement!$B$317:$G$481,3,FALSE))," ")</f>
        <v>RANCE</v>
      </c>
      <c r="E277" s="26" t="str">
        <f>IF(B277&gt;0,(VLOOKUP($B277,[1]Engagement!$B$317:$G$481,4,FALSE))," ")</f>
        <v>Antoine</v>
      </c>
      <c r="F277" s="26" t="str">
        <f>IF(B277&gt;0,(VLOOKUP($B277,[1]Engagement!$B$317:$G$481,5,FALSE))," ")</f>
        <v>AC Berre</v>
      </c>
      <c r="G277" s="45">
        <f>IF(B277&gt;0,(VLOOKUP($B277,[1]Engagement!$B$317:$G$481,6,FALSE))," ")</f>
        <v>0</v>
      </c>
      <c r="H277" s="46" t="str">
        <f>IF(B277&gt;0,(VLOOKUP($B277,[1]Engagement!$B$317:$H$481,7,FALSE))," ")</f>
        <v>M</v>
      </c>
      <c r="I277" s="3" t="str">
        <f>IF(COUNTIF($F$274:$F277,F277)&lt;2,$F277," ")</f>
        <v>AC Berre</v>
      </c>
      <c r="J277" s="3">
        <f t="shared" si="20"/>
        <v>4</v>
      </c>
      <c r="K277" s="3" t="str">
        <f>IF(COUNTIF($F$274:$F277,F277)&lt;3,$F277," ")</f>
        <v>AC Berre</v>
      </c>
      <c r="L277" s="2">
        <f t="shared" si="21"/>
        <v>4</v>
      </c>
      <c r="M277" s="2" t="str">
        <f t="shared" si="22"/>
        <v/>
      </c>
      <c r="N277" s="2">
        <f t="shared" si="23"/>
        <v>100</v>
      </c>
    </row>
    <row r="278" spans="1:14" ht="15" customHeight="1" x14ac:dyDescent="0.35">
      <c r="A278" s="1">
        <v>5</v>
      </c>
      <c r="B278" s="25">
        <v>83</v>
      </c>
      <c r="C278" s="25">
        <v>5</v>
      </c>
      <c r="D278" s="26" t="str">
        <f>IF(B278&gt;0,(VLOOKUP($B278,[1]Engagement!$B$317:$G$481,3,FALSE))," ")</f>
        <v>PANSIER</v>
      </c>
      <c r="E278" s="26" t="str">
        <f>IF(B278&gt;0,(VLOOKUP($B278,[1]Engagement!$B$317:$G$481,4,FALSE))," ")</f>
        <v>Julian</v>
      </c>
      <c r="F278" s="26" t="str">
        <f>IF(B278&gt;0,(VLOOKUP($B278,[1]Engagement!$B$317:$G$481,5,FALSE))," ")</f>
        <v>CVC Montfavet</v>
      </c>
      <c r="G278" s="45">
        <f>IF(B278&gt;0,(VLOOKUP($B278,[1]Engagement!$B$317:$G$481,6,FALSE))," ")</f>
        <v>0</v>
      </c>
      <c r="H278" s="46" t="str">
        <f>IF(B278&gt;0,(VLOOKUP($B278,[1]Engagement!$B$317:$H$481,7,FALSE))," ")</f>
        <v>M</v>
      </c>
      <c r="I278" s="3" t="str">
        <f>IF(COUNTIF($F$274:$F278,F278)&lt;2,$F278," ")</f>
        <v>CVC Montfavet</v>
      </c>
      <c r="J278" s="3">
        <f t="shared" si="20"/>
        <v>5</v>
      </c>
      <c r="K278" s="3" t="str">
        <f>IF(COUNTIF($F$274:$F278,F278)&lt;3,$F278," ")</f>
        <v>CVC Montfavet</v>
      </c>
      <c r="L278" s="2">
        <f t="shared" si="21"/>
        <v>5</v>
      </c>
      <c r="M278" s="2" t="str">
        <f t="shared" si="22"/>
        <v/>
      </c>
      <c r="N278" s="2">
        <f t="shared" si="23"/>
        <v>100</v>
      </c>
    </row>
    <row r="279" spans="1:14" ht="15" customHeight="1" x14ac:dyDescent="0.35">
      <c r="A279" s="1">
        <v>6</v>
      </c>
      <c r="B279" s="25">
        <v>53</v>
      </c>
      <c r="C279" s="25">
        <v>6</v>
      </c>
      <c r="D279" s="26" t="str">
        <f>IF(B279&gt;0,(VLOOKUP($B279,[1]Engagement!$B$317:$G$481,3,FALSE))," ")</f>
        <v>ALLORO</v>
      </c>
      <c r="E279" s="26" t="str">
        <f>IF(B279&gt;0,(VLOOKUP($B279,[1]Engagement!$B$317:$G$481,4,FALSE))," ")</f>
        <v>Mattéo</v>
      </c>
      <c r="F279" s="26" t="str">
        <f>IF(B279&gt;0,(VLOOKUP($B279,[1]Engagement!$B$317:$G$481,5,FALSE))," ")</f>
        <v>Grand Braquet</v>
      </c>
      <c r="G279" s="45">
        <f>IF(B279&gt;0,(VLOOKUP($B279,[1]Engagement!$B$317:$G$481,6,FALSE))," ")</f>
        <v>0</v>
      </c>
      <c r="H279" s="46" t="str">
        <f>IF(B279&gt;0,(VLOOKUP($B279,[1]Engagement!$B$317:$H$481,7,FALSE))," ")</f>
        <v>M</v>
      </c>
      <c r="I279" s="3" t="str">
        <f>IF(COUNTIF($F$274:$F279,F279)&lt;2,$F279," ")</f>
        <v xml:space="preserve"> </v>
      </c>
      <c r="J279" s="3" t="str">
        <f t="shared" si="20"/>
        <v/>
      </c>
      <c r="K279" s="3" t="str">
        <f>IF(COUNTIF($F$274:$F279,F279)&lt;3,$F279," ")</f>
        <v xml:space="preserve"> </v>
      </c>
      <c r="L279" s="2" t="str">
        <f t="shared" si="21"/>
        <v/>
      </c>
      <c r="M279" s="2" t="str">
        <f t="shared" si="22"/>
        <v/>
      </c>
      <c r="N279" s="2">
        <f t="shared" si="23"/>
        <v>100</v>
      </c>
    </row>
    <row r="280" spans="1:14" ht="15" customHeight="1" x14ac:dyDescent="0.35">
      <c r="A280" s="1">
        <v>7</v>
      </c>
      <c r="B280" s="25">
        <v>52</v>
      </c>
      <c r="C280" s="25">
        <v>7</v>
      </c>
      <c r="D280" s="26" t="str">
        <f>IF(B280&gt;0,(VLOOKUP($B280,[1]Engagement!$B$317:$G$481,3,FALSE))," ")</f>
        <v>FOGLIO</v>
      </c>
      <c r="E280" s="26" t="str">
        <f>IF(B280&gt;0,(VLOOKUP($B280,[1]Engagement!$B$317:$G$481,4,FALSE))," ")</f>
        <v>Mathias</v>
      </c>
      <c r="F280" s="26" t="str">
        <f>IF(B280&gt;0,(VLOOKUP($B280,[1]Engagement!$B$317:$G$481,5,FALSE))," ")</f>
        <v>Grand Braquet</v>
      </c>
      <c r="G280" s="45">
        <f>IF(B280&gt;0,(VLOOKUP($B280,[1]Engagement!$B$317:$G$481,6,FALSE))," ")</f>
        <v>0</v>
      </c>
      <c r="H280" s="46" t="str">
        <f>IF(B280&gt;0,(VLOOKUP($B280,[1]Engagement!$B$317:$H$481,7,FALSE))," ")</f>
        <v>M</v>
      </c>
      <c r="I280" s="3" t="str">
        <f>IF(COUNTIF($F$274:$F280,F280)&lt;2,$F280," ")</f>
        <v xml:space="preserve"> </v>
      </c>
      <c r="J280" s="3" t="str">
        <f t="shared" si="20"/>
        <v/>
      </c>
      <c r="K280" s="3" t="str">
        <f>IF(COUNTIF($F$274:$F280,F280)&lt;3,$F280," ")</f>
        <v xml:space="preserve"> </v>
      </c>
      <c r="L280" s="2" t="str">
        <f t="shared" si="21"/>
        <v/>
      </c>
      <c r="M280" s="2" t="str">
        <f t="shared" si="22"/>
        <v/>
      </c>
      <c r="N280" s="2">
        <f t="shared" si="23"/>
        <v>100</v>
      </c>
    </row>
    <row r="281" spans="1:14" ht="15" customHeight="1" x14ac:dyDescent="0.35">
      <c r="A281" s="1">
        <v>8</v>
      </c>
      <c r="B281" s="25">
        <v>35</v>
      </c>
      <c r="C281" s="25">
        <v>8</v>
      </c>
      <c r="D281" s="26" t="str">
        <f>IF(B281&gt;0,(VLOOKUP($B281,[1]Engagement!$B$317:$G$481,3,FALSE))," ")</f>
        <v>MADONA</v>
      </c>
      <c r="E281" s="26" t="str">
        <f>IF(B281&gt;0,(VLOOKUP($B281,[1]Engagement!$B$317:$G$481,4,FALSE))," ")</f>
        <v>Corentin</v>
      </c>
      <c r="F281" s="26" t="str">
        <f>IF(B281&gt;0,(VLOOKUP($B281,[1]Engagement!$B$317:$G$481,5,FALSE))," ")</f>
        <v>Salon Cyclo Sport</v>
      </c>
      <c r="G281" s="45">
        <f>IF(B281&gt;0,(VLOOKUP($B281,[1]Engagement!$B$317:$G$481,6,FALSE))," ")</f>
        <v>0</v>
      </c>
      <c r="H281" s="46" t="str">
        <f>IF(B281&gt;0,(VLOOKUP($B281,[1]Engagement!$B$317:$H$481,7,FALSE))," ")</f>
        <v>M</v>
      </c>
      <c r="I281" s="3" t="str">
        <f>IF(COUNTIF($F$274:$F281,F281)&lt;2,$F281," ")</f>
        <v>Salon Cyclo Sport</v>
      </c>
      <c r="J281" s="3">
        <f t="shared" si="20"/>
        <v>8</v>
      </c>
      <c r="K281" s="3" t="str">
        <f>IF(COUNTIF($F$274:$F281,F281)&lt;3,$F281," ")</f>
        <v>Salon Cyclo Sport</v>
      </c>
      <c r="L281" s="2">
        <f t="shared" si="21"/>
        <v>8</v>
      </c>
      <c r="M281" s="2" t="str">
        <f t="shared" si="22"/>
        <v/>
      </c>
      <c r="N281" s="2">
        <f t="shared" si="23"/>
        <v>100</v>
      </c>
    </row>
    <row r="282" spans="1:14" ht="15" customHeight="1" x14ac:dyDescent="0.35">
      <c r="A282" s="1">
        <v>9</v>
      </c>
      <c r="B282" s="25">
        <v>3</v>
      </c>
      <c r="C282" s="25">
        <v>9</v>
      </c>
      <c r="D282" s="26" t="str">
        <f>IF(B282&gt;0,(VLOOKUP($B282,[1]Engagement!$B$317:$G$481,3,FALSE))," ")</f>
        <v>SABATIER</v>
      </c>
      <c r="E282" s="26" t="str">
        <f>IF(B282&gt;0,(VLOOKUP($B282,[1]Engagement!$B$317:$G$481,4,FALSE))," ")</f>
        <v>Théo</v>
      </c>
      <c r="F282" s="26" t="str">
        <f>IF(B282&gt;0,(VLOOKUP($B282,[1]Engagement!$B$317:$G$481,5,FALSE))," ")</f>
        <v>Grand Braquet</v>
      </c>
      <c r="G282" s="45">
        <f>IF(B282&gt;0,(VLOOKUP($B282,[1]Engagement!$B$317:$G$481,6,FALSE))," ")</f>
        <v>0</v>
      </c>
      <c r="H282" s="46" t="str">
        <f>IF(B282&gt;0,(VLOOKUP($B282,[1]Engagement!$B$317:$H$481,7,FALSE))," ")</f>
        <v>M</v>
      </c>
      <c r="I282" s="3" t="str">
        <f>IF(COUNTIF($F$274:$F282,F282)&lt;2,$F282," ")</f>
        <v xml:space="preserve"> </v>
      </c>
      <c r="J282" s="3" t="str">
        <f t="shared" si="20"/>
        <v/>
      </c>
      <c r="K282" s="3" t="str">
        <f>IF(COUNTIF($F$274:$F282,F282)&lt;3,$F282," ")</f>
        <v xml:space="preserve"> </v>
      </c>
      <c r="L282" s="2" t="str">
        <f t="shared" si="21"/>
        <v/>
      </c>
      <c r="M282" s="2" t="str">
        <f t="shared" si="22"/>
        <v/>
      </c>
      <c r="N282" s="2">
        <f t="shared" si="23"/>
        <v>100</v>
      </c>
    </row>
    <row r="283" spans="1:14" ht="15" customHeight="1" x14ac:dyDescent="0.35">
      <c r="A283" s="1">
        <v>10</v>
      </c>
      <c r="B283" s="25">
        <v>51</v>
      </c>
      <c r="C283" s="25">
        <v>10</v>
      </c>
      <c r="D283" s="26" t="str">
        <f>IF(B283&gt;0,(VLOOKUP($B283,[1]Engagement!$B$317:$G$481,3,FALSE))," ")</f>
        <v>CAMOIN</v>
      </c>
      <c r="E283" s="26" t="str">
        <f>IF(B283&gt;0,(VLOOKUP($B283,[1]Engagement!$B$317:$G$481,4,FALSE))," ")</f>
        <v>Jean-baptiste</v>
      </c>
      <c r="F283" s="26" t="str">
        <f>IF(B283&gt;0,(VLOOKUP($B283,[1]Engagement!$B$317:$G$481,5,FALSE))," ")</f>
        <v>Grand Braquet</v>
      </c>
      <c r="G283" s="45">
        <f>IF(B283&gt;0,(VLOOKUP($B283,[1]Engagement!$B$317:$G$481,6,FALSE))," ")</f>
        <v>0</v>
      </c>
      <c r="H283" s="46" t="str">
        <f>IF(B283&gt;0,(VLOOKUP($B283,[1]Engagement!$B$317:$H$481,7,FALSE))," ")</f>
        <v>M</v>
      </c>
      <c r="I283" s="3" t="str">
        <f>IF(COUNTIF($F$274:$F283,F283)&lt;2,$F283," ")</f>
        <v xml:space="preserve"> </v>
      </c>
      <c r="J283" s="3" t="str">
        <f t="shared" si="20"/>
        <v/>
      </c>
      <c r="K283" s="3" t="str">
        <f>IF(COUNTIF($F$274:$F283,F283)&lt;3,$F283," ")</f>
        <v xml:space="preserve"> </v>
      </c>
      <c r="L283" s="2" t="str">
        <f t="shared" si="21"/>
        <v/>
      </c>
      <c r="M283" s="2" t="str">
        <f t="shared" si="22"/>
        <v/>
      </c>
      <c r="N283" s="2">
        <f t="shared" si="23"/>
        <v>100</v>
      </c>
    </row>
    <row r="284" spans="1:14" ht="15" customHeight="1" x14ac:dyDescent="0.35">
      <c r="A284" s="1">
        <v>11</v>
      </c>
      <c r="B284" s="25">
        <v>30</v>
      </c>
      <c r="C284" s="25">
        <v>11</v>
      </c>
      <c r="D284" s="26" t="str">
        <f>IF(B284&gt;0,(VLOOKUP($B284,[1]Engagement!$B$317:$G$481,3,FALSE))," ")</f>
        <v>AGOSTINI</v>
      </c>
      <c r="E284" s="26" t="str">
        <f>IF(B284&gt;0,(VLOOKUP($B284,[1]Engagement!$B$317:$G$481,4,FALSE))," ")</f>
        <v>Hugo</v>
      </c>
      <c r="F284" s="26" t="str">
        <f>IF(B284&gt;0,(VLOOKUP($B284,[1]Engagement!$B$317:$G$481,5,FALSE))," ")</f>
        <v>VS Ciotaden</v>
      </c>
      <c r="G284" s="45">
        <f>IF(B284&gt;0,(VLOOKUP($B284,[1]Engagement!$B$317:$G$481,6,FALSE))," ")</f>
        <v>0</v>
      </c>
      <c r="H284" s="46" t="str">
        <f>IF(B284&gt;0,(VLOOKUP($B284,[1]Engagement!$B$317:$H$481,7,FALSE))," ")</f>
        <v>M</v>
      </c>
      <c r="I284" s="3" t="str">
        <f>IF(COUNTIF($F$274:$F284,F284)&lt;2,$F284," ")</f>
        <v>VS Ciotaden</v>
      </c>
      <c r="J284" s="3">
        <f t="shared" si="20"/>
        <v>11</v>
      </c>
      <c r="K284" s="3" t="str">
        <f>IF(COUNTIF($F$274:$F284,F284)&lt;3,$F284," ")</f>
        <v>VS Ciotaden</v>
      </c>
      <c r="L284" s="2">
        <f t="shared" si="21"/>
        <v>11</v>
      </c>
      <c r="M284" s="2" t="str">
        <f t="shared" si="22"/>
        <v/>
      </c>
      <c r="N284" s="2">
        <f t="shared" si="23"/>
        <v>100</v>
      </c>
    </row>
    <row r="285" spans="1:14" ht="15" customHeight="1" x14ac:dyDescent="0.35">
      <c r="A285" s="1">
        <v>12</v>
      </c>
      <c r="B285" s="25">
        <v>63</v>
      </c>
      <c r="C285" s="25">
        <v>12</v>
      </c>
      <c r="D285" s="26" t="str">
        <f>IF(B285&gt;0,(VLOOKUP($B285,[1]Engagement!$B$317:$G$481,3,FALSE))," ")</f>
        <v>VINIEL</v>
      </c>
      <c r="E285" s="26" t="str">
        <f>IF(B285&gt;0,(VLOOKUP($B285,[1]Engagement!$B$317:$G$481,4,FALSE))," ")</f>
        <v>Mathys</v>
      </c>
      <c r="F285" s="26" t="str">
        <f>IF(B285&gt;0,(VLOOKUP($B285,[1]Engagement!$B$317:$G$481,5,FALSE))," ")</f>
        <v>VC Le Thor</v>
      </c>
      <c r="G285" s="45">
        <f>IF(B285&gt;0,(VLOOKUP($B285,[1]Engagement!$B$317:$G$481,6,FALSE))," ")</f>
        <v>0</v>
      </c>
      <c r="H285" s="46" t="str">
        <f>IF(B285&gt;0,(VLOOKUP($B285,[1]Engagement!$B$317:$H$481,7,FALSE))," ")</f>
        <v>M</v>
      </c>
      <c r="I285" s="3" t="str">
        <f>IF(COUNTIF($F$274:$F285,F285)&lt;2,$F285," ")</f>
        <v>VC Le Thor</v>
      </c>
      <c r="J285" s="3">
        <f t="shared" si="20"/>
        <v>12</v>
      </c>
      <c r="K285" s="3" t="str">
        <f>IF(COUNTIF($F$274:$F285,F285)&lt;3,$F285," ")</f>
        <v>VC Le Thor</v>
      </c>
      <c r="L285" s="2">
        <f t="shared" si="21"/>
        <v>12</v>
      </c>
      <c r="M285" s="2" t="str">
        <f t="shared" si="22"/>
        <v/>
      </c>
      <c r="N285" s="2">
        <f t="shared" si="23"/>
        <v>100</v>
      </c>
    </row>
    <row r="286" spans="1:14" ht="15" customHeight="1" x14ac:dyDescent="0.35">
      <c r="A286" s="1">
        <v>13</v>
      </c>
      <c r="B286" s="25">
        <v>75</v>
      </c>
      <c r="C286" s="25">
        <v>13</v>
      </c>
      <c r="D286" s="26" t="str">
        <f>IF(B286&gt;0,(VLOOKUP($B286,[1]Engagement!$B$317:$G$481,3,FALSE))," ")</f>
        <v>GOUYACHE</v>
      </c>
      <c r="E286" s="26" t="str">
        <f>IF(B286&gt;0,(VLOOKUP($B286,[1]Engagement!$B$317:$G$481,4,FALSE))," ")</f>
        <v>Alexandre</v>
      </c>
      <c r="F286" s="26" t="str">
        <f>IF(B286&gt;0,(VLOOKUP($B286,[1]Engagement!$B$317:$G$481,5,FALSE))," ")</f>
        <v>VC Aubagne</v>
      </c>
      <c r="G286" s="45">
        <f>IF(B286&gt;0,(VLOOKUP($B286,[1]Engagement!$B$317:$G$481,6,FALSE))," ")</f>
        <v>0</v>
      </c>
      <c r="H286" s="46" t="str">
        <f>IF(B286&gt;0,(VLOOKUP($B286,[1]Engagement!$B$317:$H$481,7,FALSE))," ")</f>
        <v>M</v>
      </c>
      <c r="I286" s="3" t="str">
        <f>IF(COUNTIF($F$274:$F286,F286)&lt;2,$F286," ")</f>
        <v>VC Aubagne</v>
      </c>
      <c r="J286" s="3">
        <f t="shared" si="20"/>
        <v>13</v>
      </c>
      <c r="K286" s="3" t="str">
        <f>IF(COUNTIF($F$274:$F286,F286)&lt;3,$F286," ")</f>
        <v>VC Aubagne</v>
      </c>
      <c r="L286" s="2">
        <f t="shared" si="21"/>
        <v>13</v>
      </c>
      <c r="M286" s="2" t="str">
        <f t="shared" si="22"/>
        <v/>
      </c>
      <c r="N286" s="2">
        <f t="shared" si="23"/>
        <v>100</v>
      </c>
    </row>
    <row r="287" spans="1:14" ht="15" customHeight="1" x14ac:dyDescent="0.35">
      <c r="A287" s="1">
        <v>14</v>
      </c>
      <c r="B287" s="25">
        <v>82</v>
      </c>
      <c r="C287" s="25">
        <v>14</v>
      </c>
      <c r="D287" s="26" t="str">
        <f>IF(B287&gt;0,(VLOOKUP($B287,[1]Engagement!$B$317:$G$481,3,FALSE))," ")</f>
        <v>PANSIER</v>
      </c>
      <c r="E287" s="26" t="str">
        <f>IF(B287&gt;0,(VLOOKUP($B287,[1]Engagement!$B$317:$G$481,4,FALSE))," ")</f>
        <v>Thomas</v>
      </c>
      <c r="F287" s="26" t="str">
        <f>IF(B287&gt;0,(VLOOKUP($B287,[1]Engagement!$B$317:$G$481,5,FALSE))," ")</f>
        <v>CVC Montfavet</v>
      </c>
      <c r="G287" s="45">
        <f>IF(B287&gt;0,(VLOOKUP($B287,[1]Engagement!$B$317:$G$481,6,FALSE))," ")</f>
        <v>0</v>
      </c>
      <c r="H287" s="46" t="str">
        <f>IF(B287&gt;0,(VLOOKUP($B287,[1]Engagement!$B$317:$H$481,7,FALSE))," ")</f>
        <v>M</v>
      </c>
      <c r="I287" s="3" t="str">
        <f>IF(COUNTIF($F$274:$F287,F287)&lt;2,$F287," ")</f>
        <v xml:space="preserve"> </v>
      </c>
      <c r="J287" s="3" t="str">
        <f t="shared" si="20"/>
        <v/>
      </c>
      <c r="K287" s="3" t="str">
        <f>IF(COUNTIF($F$274:$F287,F287)&lt;3,$F287," ")</f>
        <v>CVC Montfavet</v>
      </c>
      <c r="L287" s="2">
        <f t="shared" si="21"/>
        <v>14</v>
      </c>
      <c r="M287" s="2" t="str">
        <f t="shared" si="22"/>
        <v>CVC Montfavet</v>
      </c>
      <c r="N287" s="2">
        <f t="shared" si="23"/>
        <v>14</v>
      </c>
    </row>
    <row r="288" spans="1:14" ht="15" customHeight="1" x14ac:dyDescent="0.35">
      <c r="A288" s="1">
        <v>15</v>
      </c>
      <c r="B288" s="56">
        <v>66</v>
      </c>
      <c r="C288" s="25">
        <v>15</v>
      </c>
      <c r="D288" s="26" t="str">
        <f>IF(B288&gt;0,(VLOOKUP($B288,[1]Engagement!$B$317:$G$481,3,FALSE))," ")</f>
        <v>LAURENS</v>
      </c>
      <c r="E288" s="26" t="str">
        <f>IF(B288&gt;0,(VLOOKUP($B288,[1]Engagement!$B$317:$G$481,4,FALSE))," ")</f>
        <v>Anthony</v>
      </c>
      <c r="F288" s="26" t="str">
        <f>IF(B288&gt;0,(VLOOKUP($B288,[1]Engagement!$B$317:$G$481,5,FALSE))," ")</f>
        <v>VCSAG</v>
      </c>
      <c r="G288" s="45">
        <f>IF(B288&gt;0,(VLOOKUP($B288,[1]Engagement!$B$317:$G$481,6,FALSE))," ")</f>
        <v>0</v>
      </c>
      <c r="H288" s="46" t="str">
        <f>IF(B288&gt;0,(VLOOKUP($B288,[1]Engagement!$B$317:$H$481,7,FALSE))," ")</f>
        <v>M</v>
      </c>
      <c r="I288" s="3" t="str">
        <f>IF(COUNTIF($F$274:$F288,F288)&lt;2,$F288," ")</f>
        <v>VCSAG</v>
      </c>
      <c r="J288" s="3">
        <f t="shared" si="20"/>
        <v>15</v>
      </c>
      <c r="K288" s="3" t="str">
        <f>IF(COUNTIF($F$274:$F288,F288)&lt;3,$F288," ")</f>
        <v>VCSAG</v>
      </c>
      <c r="L288" s="2">
        <f t="shared" si="21"/>
        <v>15</v>
      </c>
      <c r="M288" s="2" t="str">
        <f t="shared" si="22"/>
        <v/>
      </c>
      <c r="N288" s="2">
        <f t="shared" si="23"/>
        <v>100</v>
      </c>
    </row>
    <row r="289" spans="1:14" ht="15" customHeight="1" x14ac:dyDescent="0.35">
      <c r="A289" s="1">
        <v>16</v>
      </c>
      <c r="B289" s="56">
        <v>64</v>
      </c>
      <c r="C289" s="25">
        <v>16</v>
      </c>
      <c r="D289" s="26" t="str">
        <f>IF(B289&gt;0,(VLOOKUP($B289,[1]Engagement!$B$317:$G$481,3,FALSE))," ")</f>
        <v>JULLIAN</v>
      </c>
      <c r="E289" s="26" t="str">
        <f>IF(B289&gt;0,(VLOOKUP($B289,[1]Engagement!$B$317:$G$481,4,FALSE))," ")</f>
        <v>Corentin</v>
      </c>
      <c r="F289" s="26" t="str">
        <f>IF(B289&gt;0,(VLOOKUP($B289,[1]Engagement!$B$317:$G$481,5,FALSE))," ")</f>
        <v>VC Le Thor</v>
      </c>
      <c r="G289" s="45">
        <f>IF(B289&gt;0,(VLOOKUP($B289,[1]Engagement!$B$317:$G$481,6,FALSE))," ")</f>
        <v>0</v>
      </c>
      <c r="H289" s="46" t="str">
        <f>IF(B289&gt;0,(VLOOKUP($B289,[1]Engagement!$B$317:$H$481,7,FALSE))," ")</f>
        <v>M</v>
      </c>
      <c r="I289" s="3" t="str">
        <f>IF(COUNTIF($F$274:$F289,F289)&lt;2,$F289," ")</f>
        <v xml:space="preserve"> </v>
      </c>
      <c r="J289" s="3" t="str">
        <f t="shared" si="20"/>
        <v/>
      </c>
      <c r="K289" s="3" t="str">
        <f>IF(COUNTIF($F$274:$F289,F289)&lt;3,$F289," ")</f>
        <v>VC Le Thor</v>
      </c>
      <c r="L289" s="2">
        <f t="shared" si="21"/>
        <v>16</v>
      </c>
      <c r="M289" s="2" t="str">
        <f t="shared" si="22"/>
        <v>VC Le Thor</v>
      </c>
      <c r="N289" s="2">
        <f t="shared" si="23"/>
        <v>16</v>
      </c>
    </row>
    <row r="290" spans="1:14" ht="15" customHeight="1" x14ac:dyDescent="0.35">
      <c r="A290" s="1">
        <v>17</v>
      </c>
      <c r="B290" s="56">
        <v>70</v>
      </c>
      <c r="C290" s="25">
        <v>17</v>
      </c>
      <c r="D290" s="26" t="str">
        <f>IF(B290&gt;0,(VLOOKUP($B290,[1]Engagement!$B$317:$G$481,3,FALSE))," ")</f>
        <v>GAUCHIER</v>
      </c>
      <c r="E290" s="26" t="str">
        <f>IF(B290&gt;0,(VLOOKUP($B290,[1]Engagement!$B$317:$G$481,4,FALSE))," ")</f>
        <v>Joris</v>
      </c>
      <c r="F290" s="26" t="str">
        <f>IF(B290&gt;0,(VLOOKUP($B290,[1]Engagement!$B$317:$G$481,5,FALSE))," ")</f>
        <v>AC Bollene</v>
      </c>
      <c r="G290" s="45">
        <f>IF(B290&gt;0,(VLOOKUP($B290,[1]Engagement!$B$317:$G$481,6,FALSE))," ")</f>
        <v>0</v>
      </c>
      <c r="H290" s="46" t="str">
        <f>IF(B290&gt;0,(VLOOKUP($B290,[1]Engagement!$B$317:$H$481,7,FALSE))," ")</f>
        <v>M</v>
      </c>
      <c r="I290" s="3" t="str">
        <f>IF(COUNTIF($F$274:$F290,F290)&lt;2,$F290," ")</f>
        <v xml:space="preserve"> </v>
      </c>
      <c r="J290" s="3" t="str">
        <f t="shared" si="20"/>
        <v/>
      </c>
      <c r="K290" s="3" t="str">
        <f>IF(COUNTIF($F$274:$F290,F290)&lt;3,$F290," ")</f>
        <v>AC Bollene</v>
      </c>
      <c r="L290" s="2">
        <f t="shared" si="21"/>
        <v>17</v>
      </c>
      <c r="M290" s="2" t="str">
        <f t="shared" si="22"/>
        <v>AC Bollene</v>
      </c>
      <c r="N290" s="2">
        <f t="shared" si="23"/>
        <v>17</v>
      </c>
    </row>
    <row r="291" spans="1:14" ht="15" customHeight="1" x14ac:dyDescent="0.35">
      <c r="A291" s="1">
        <v>18</v>
      </c>
      <c r="B291" s="56">
        <v>11</v>
      </c>
      <c r="C291" s="25">
        <v>18</v>
      </c>
      <c r="D291" s="26" t="str">
        <f>IF(B291&gt;0,(VLOOKUP($B291,[1]Engagement!$B$317:$G$481,3,FALSE))," ")</f>
        <v>MAHIEU</v>
      </c>
      <c r="E291" s="26" t="str">
        <f>IF(B291&gt;0,(VLOOKUP($B291,[1]Engagement!$B$317:$G$481,4,FALSE))," ")</f>
        <v>Grégoire</v>
      </c>
      <c r="F291" s="26" t="str">
        <f>IF(B291&gt;0,(VLOOKUP($B291,[1]Engagement!$B$317:$G$481,5,FALSE))," ")</f>
        <v>VCSAG</v>
      </c>
      <c r="G291" s="45">
        <f>IF(B291&gt;0,(VLOOKUP($B291,[1]Engagement!$B$317:$G$481,6,FALSE))," ")</f>
        <v>0</v>
      </c>
      <c r="H291" s="46" t="str">
        <f>IF(B291&gt;0,(VLOOKUP($B291,[1]Engagement!$B$317:$H$481,7,FALSE))," ")</f>
        <v>M</v>
      </c>
      <c r="I291" s="3" t="str">
        <f>IF(COUNTIF($F$274:$F291,F291)&lt;2,$F291," ")</f>
        <v xml:space="preserve"> </v>
      </c>
      <c r="J291" s="3" t="str">
        <f t="shared" si="20"/>
        <v/>
      </c>
      <c r="K291" s="3" t="str">
        <f>IF(COUNTIF($F$274:$F291,F291)&lt;3,$F291," ")</f>
        <v>VCSAG</v>
      </c>
      <c r="L291" s="2">
        <f t="shared" si="21"/>
        <v>18</v>
      </c>
      <c r="M291" s="2" t="str">
        <f t="shared" si="22"/>
        <v>VCSAG</v>
      </c>
      <c r="N291" s="2">
        <f t="shared" si="23"/>
        <v>18</v>
      </c>
    </row>
    <row r="292" spans="1:14" ht="15" customHeight="1" x14ac:dyDescent="0.35">
      <c r="A292" s="1">
        <v>19</v>
      </c>
      <c r="B292" s="57">
        <v>14</v>
      </c>
      <c r="C292" s="25">
        <v>19</v>
      </c>
      <c r="D292" s="26" t="str">
        <f>IF(B292&gt;0,(VLOOKUP($B292,[1]Engagement!$B$317:$G$481,3,FALSE))," ")</f>
        <v>ROCCHI</v>
      </c>
      <c r="E292" s="26" t="str">
        <f>IF(B292&gt;0,(VLOOKUP($B292,[1]Engagement!$B$317:$G$481,4,FALSE))," ")</f>
        <v>Bastien</v>
      </c>
      <c r="F292" s="26" t="str">
        <f>IF(B292&gt;0,(VLOOKUP($B292,[1]Engagement!$B$317:$G$481,5,FALSE))," ")</f>
        <v>VCSAG</v>
      </c>
      <c r="G292" s="45">
        <f>IF(B292&gt;0,(VLOOKUP($B292,[1]Engagement!$B$317:$G$481,6,FALSE))," ")</f>
        <v>0</v>
      </c>
      <c r="H292" s="46" t="str">
        <f>IF(B292&gt;0,(VLOOKUP($B292,[1]Engagement!$B$317:$H$481,7,FALSE))," ")</f>
        <v>M</v>
      </c>
      <c r="I292" s="3" t="str">
        <f>IF(COUNTIF($F$274:$F292,F292)&lt;2,$F292," ")</f>
        <v xml:space="preserve"> </v>
      </c>
      <c r="J292" s="3" t="str">
        <f t="shared" si="20"/>
        <v/>
      </c>
      <c r="K292" s="3" t="str">
        <f>IF(COUNTIF($F$274:$F292,F292)&lt;3,$F292," ")</f>
        <v xml:space="preserve"> </v>
      </c>
      <c r="L292" s="2" t="str">
        <f t="shared" si="21"/>
        <v/>
      </c>
      <c r="M292" s="2" t="str">
        <f t="shared" si="22"/>
        <v/>
      </c>
      <c r="N292" s="2">
        <f t="shared" si="23"/>
        <v>100</v>
      </c>
    </row>
    <row r="293" spans="1:14" ht="15" customHeight="1" x14ac:dyDescent="0.35">
      <c r="A293" s="1">
        <v>20</v>
      </c>
      <c r="B293" s="25">
        <v>61</v>
      </c>
      <c r="C293" s="25">
        <v>20</v>
      </c>
      <c r="D293" s="26" t="str">
        <f>IF(B293&gt;0,(VLOOKUP($B293,[1]Engagement!$B$317:$G$481,3,FALSE))," ")</f>
        <v>CURIE</v>
      </c>
      <c r="E293" s="26" t="str">
        <f>IF(B293&gt;0,(VLOOKUP($B293,[1]Engagement!$B$317:$G$481,4,FALSE))," ")</f>
        <v>Gaël</v>
      </c>
      <c r="F293" s="26" t="str">
        <f>IF(B293&gt;0,(VLOOKUP($B293,[1]Engagement!$B$317:$G$481,5,FALSE))," ")</f>
        <v>VC Le Thor</v>
      </c>
      <c r="G293" s="45">
        <f>IF(B293&gt;0,(VLOOKUP($B293,[1]Engagement!$B$317:$G$481,6,FALSE))," ")</f>
        <v>0</v>
      </c>
      <c r="H293" s="46" t="str">
        <f>IF(B293&gt;0,(VLOOKUP($B293,[1]Engagement!$B$317:$H$481,7,FALSE))," ")</f>
        <v>M</v>
      </c>
      <c r="I293" s="3" t="str">
        <f>IF(COUNTIF($F$274:$F293,F293)&lt;2,$F293," ")</f>
        <v xml:space="preserve"> </v>
      </c>
      <c r="J293" s="3" t="str">
        <f t="shared" si="20"/>
        <v/>
      </c>
      <c r="K293" s="3" t="str">
        <f>IF(COUNTIF($F$274:$F293,F293)&lt;3,$F293," ")</f>
        <v xml:space="preserve"> </v>
      </c>
      <c r="L293" s="2" t="str">
        <f t="shared" si="21"/>
        <v/>
      </c>
      <c r="M293" s="2" t="str">
        <f t="shared" si="22"/>
        <v/>
      </c>
      <c r="N293" s="2">
        <f t="shared" si="23"/>
        <v>100</v>
      </c>
    </row>
    <row r="294" spans="1:14" ht="15" customHeight="1" x14ac:dyDescent="0.35">
      <c r="A294" s="1">
        <v>21</v>
      </c>
      <c r="B294" s="25">
        <v>80</v>
      </c>
      <c r="C294" s="25">
        <v>21</v>
      </c>
      <c r="D294" s="26" t="str">
        <f>IF(B294&gt;0,(VLOOKUP($B294,[1]Engagement!$B$317:$G$481,3,FALSE))," ")</f>
        <v>RAJUSTEL</v>
      </c>
      <c r="E294" s="26" t="str">
        <f>IF(B294&gt;0,(VLOOKUP($B294,[1]Engagement!$B$317:$G$481,4,FALSE))," ")</f>
        <v>Loris</v>
      </c>
      <c r="F294" s="26" t="str">
        <f>IF(B294&gt;0,(VLOOKUP($B294,[1]Engagement!$B$317:$G$481,5,FALSE))," ")</f>
        <v>AC Berre</v>
      </c>
      <c r="G294" s="45">
        <f>IF(B294&gt;0,(VLOOKUP($B294,[1]Engagement!$B$317:$G$481,6,FALSE))," ")</f>
        <v>0</v>
      </c>
      <c r="H294" s="46" t="str">
        <f>IF(B294&gt;0,(VLOOKUP($B294,[1]Engagement!$B$317:$H$481,7,FALSE))," ")</f>
        <v>M</v>
      </c>
      <c r="I294" s="3" t="str">
        <f>IF(COUNTIF($F$274:$F294,F294)&lt;2,$F294," ")</f>
        <v xml:space="preserve"> </v>
      </c>
      <c r="J294" s="3" t="str">
        <f t="shared" si="20"/>
        <v/>
      </c>
      <c r="K294" s="3" t="str">
        <f>IF(COUNTIF($F$274:$F294,F294)&lt;3,$F294," ")</f>
        <v>AC Berre</v>
      </c>
      <c r="L294" s="2">
        <f t="shared" si="21"/>
        <v>21</v>
      </c>
      <c r="M294" s="2" t="str">
        <f t="shared" si="22"/>
        <v>AC Berre</v>
      </c>
      <c r="N294" s="2">
        <f t="shared" si="23"/>
        <v>21</v>
      </c>
    </row>
    <row r="295" spans="1:14" ht="15" customHeight="1" x14ac:dyDescent="0.35">
      <c r="A295" s="1">
        <v>22</v>
      </c>
      <c r="B295" s="25">
        <v>33</v>
      </c>
      <c r="C295" s="25">
        <v>22</v>
      </c>
      <c r="D295" s="26" t="str">
        <f>IF(B295&gt;0,(VLOOKUP($B295,[1]Engagement!$B$317:$G$481,3,FALSE))," ")</f>
        <v>CEBE</v>
      </c>
      <c r="E295" s="26" t="str">
        <f>IF(B295&gt;0,(VLOOKUP($B295,[1]Engagement!$B$317:$G$481,4,FALSE))," ")</f>
        <v>Damien</v>
      </c>
      <c r="F295" s="26" t="str">
        <f>IF(B295&gt;0,(VLOOKUP($B295,[1]Engagement!$B$317:$G$481,5,FALSE))," ")</f>
        <v>CVC Montfavet</v>
      </c>
      <c r="G295" s="45">
        <f>IF(B295&gt;0,(VLOOKUP($B295,[1]Engagement!$B$317:$G$481,6,FALSE))," ")</f>
        <v>0</v>
      </c>
      <c r="H295" s="46" t="str">
        <f>IF(B295&gt;0,(VLOOKUP($B295,[1]Engagement!$B$317:$H$481,7,FALSE))," ")</f>
        <v>M</v>
      </c>
      <c r="I295" s="3" t="str">
        <f>IF(COUNTIF($F$274:$F295,F295)&lt;2,$F295," ")</f>
        <v xml:space="preserve"> </v>
      </c>
      <c r="J295" s="3" t="str">
        <f t="shared" si="20"/>
        <v/>
      </c>
      <c r="K295" s="3" t="str">
        <f>IF(COUNTIF($F$274:$F295,F295)&lt;3,$F295," ")</f>
        <v xml:space="preserve"> </v>
      </c>
      <c r="L295" s="2" t="str">
        <f t="shared" si="21"/>
        <v/>
      </c>
      <c r="M295" s="2" t="str">
        <f t="shared" si="22"/>
        <v/>
      </c>
      <c r="N295" s="2">
        <f t="shared" si="23"/>
        <v>100</v>
      </c>
    </row>
    <row r="296" spans="1:14" ht="15" customHeight="1" x14ac:dyDescent="0.35">
      <c r="A296" s="1">
        <v>23</v>
      </c>
      <c r="B296" s="25">
        <v>72</v>
      </c>
      <c r="C296" s="25">
        <v>23</v>
      </c>
      <c r="D296" s="26" t="str">
        <f>IF(B296&gt;0,(VLOOKUP($B296,[1]Engagement!$B$317:$G$481,3,FALSE))," ")</f>
        <v>SGHIR</v>
      </c>
      <c r="E296" s="26" t="str">
        <f>IF(B296&gt;0,(VLOOKUP($B296,[1]Engagement!$B$317:$G$481,4,FALSE))," ")</f>
        <v>Yassine</v>
      </c>
      <c r="F296" s="26" t="str">
        <f>IF(B296&gt;0,(VLOOKUP($B296,[1]Engagement!$B$317:$G$481,5,FALSE))," ")</f>
        <v>AC Bollene</v>
      </c>
      <c r="G296" s="45">
        <f>IF(B296&gt;0,(VLOOKUP($B296,[1]Engagement!$B$317:$G$481,6,FALSE))," ")</f>
        <v>0</v>
      </c>
      <c r="H296" s="46" t="str">
        <f>IF(B296&gt;0,(VLOOKUP($B296,[1]Engagement!$B$317:$H$481,7,FALSE))," ")</f>
        <v>M</v>
      </c>
      <c r="I296" s="3" t="str">
        <f>IF(COUNTIF($F$274:$F296,F296)&lt;2,$F296," ")</f>
        <v xml:space="preserve"> </v>
      </c>
      <c r="J296" s="3" t="str">
        <f t="shared" si="20"/>
        <v/>
      </c>
      <c r="K296" s="3" t="str">
        <f>IF(COUNTIF($F$274:$F296,F296)&lt;3,$F296," ")</f>
        <v xml:space="preserve"> </v>
      </c>
      <c r="L296" s="2" t="str">
        <f t="shared" si="21"/>
        <v/>
      </c>
      <c r="M296" s="2" t="str">
        <f t="shared" si="22"/>
        <v/>
      </c>
      <c r="N296" s="2">
        <f t="shared" si="23"/>
        <v>100</v>
      </c>
    </row>
    <row r="297" spans="1:14" ht="15" customHeight="1" x14ac:dyDescent="0.35">
      <c r="A297" s="1">
        <v>24</v>
      </c>
      <c r="B297" s="25">
        <v>62</v>
      </c>
      <c r="C297" s="25">
        <v>24</v>
      </c>
      <c r="D297" s="26" t="str">
        <f>IF(B297&gt;0,(VLOOKUP($B297,[1]Engagement!$B$317:$G$481,3,FALSE))," ")</f>
        <v>COLLAS</v>
      </c>
      <c r="E297" s="26" t="str">
        <f>IF(B297&gt;0,(VLOOKUP($B297,[1]Engagement!$B$317:$G$481,4,FALSE))," ")</f>
        <v>Joris</v>
      </c>
      <c r="F297" s="26" t="str">
        <f>IF(B297&gt;0,(VLOOKUP($B297,[1]Engagement!$B$317:$G$481,5,FALSE))," ")</f>
        <v>VC Le Thor</v>
      </c>
      <c r="G297" s="45">
        <f>IF(B297&gt;0,(VLOOKUP($B297,[1]Engagement!$B$317:$G$481,6,FALSE))," ")</f>
        <v>0</v>
      </c>
      <c r="H297" s="46" t="str">
        <f>IF(B297&gt;0,(VLOOKUP($B297,[1]Engagement!$B$317:$H$481,7,FALSE))," ")</f>
        <v>M</v>
      </c>
      <c r="I297" s="3" t="str">
        <f>IF(COUNTIF($F$274:$F297,F297)&lt;2,$F297," ")</f>
        <v xml:space="preserve"> </v>
      </c>
      <c r="J297" s="3" t="str">
        <f t="shared" si="20"/>
        <v/>
      </c>
      <c r="K297" s="3" t="str">
        <f>IF(COUNTIF($F$274:$F297,F297)&lt;3,$F297," ")</f>
        <v xml:space="preserve"> </v>
      </c>
      <c r="L297" s="2" t="str">
        <f t="shared" si="21"/>
        <v/>
      </c>
      <c r="M297" s="2" t="str">
        <f t="shared" si="22"/>
        <v/>
      </c>
      <c r="N297" s="2">
        <f t="shared" si="23"/>
        <v>100</v>
      </c>
    </row>
    <row r="298" spans="1:14" ht="15" customHeight="1" x14ac:dyDescent="0.35">
      <c r="A298" s="1">
        <v>25</v>
      </c>
      <c r="B298" s="25">
        <v>34</v>
      </c>
      <c r="C298" s="25">
        <v>25</v>
      </c>
      <c r="D298" s="26" t="str">
        <f>IF(B298&gt;0,(VLOOKUP($B298,[1]Engagement!$B$317:$G$481,3,FALSE))," ")</f>
        <v>DACQUIN</v>
      </c>
      <c r="E298" s="26" t="str">
        <f>IF(B298&gt;0,(VLOOKUP($B298,[1]Engagement!$B$317:$G$481,4,FALSE))," ")</f>
        <v>Adam</v>
      </c>
      <c r="F298" s="26" t="str">
        <f>IF(B298&gt;0,(VLOOKUP($B298,[1]Engagement!$B$317:$G$481,5,FALSE))," ")</f>
        <v>CVC Montfavet</v>
      </c>
      <c r="G298" s="45">
        <f>IF(B298&gt;0,(VLOOKUP($B298,[1]Engagement!$B$317:$G$481,6,FALSE))," ")</f>
        <v>0</v>
      </c>
      <c r="H298" s="46" t="str">
        <f>IF(B298&gt;0,(VLOOKUP($B298,[1]Engagement!$B$317:$H$481,7,FALSE))," ")</f>
        <v>M</v>
      </c>
      <c r="I298" s="3" t="str">
        <f>IF(COUNTIF($F$274:$F298,F298)&lt;2,$F298," ")</f>
        <v xml:space="preserve"> </v>
      </c>
      <c r="J298" s="3" t="str">
        <f t="shared" si="20"/>
        <v/>
      </c>
      <c r="K298" s="3" t="str">
        <f>IF(COUNTIF($F$274:$F298,F298)&lt;3,$F298," ")</f>
        <v xml:space="preserve"> </v>
      </c>
      <c r="L298" s="2" t="str">
        <f t="shared" si="21"/>
        <v/>
      </c>
      <c r="M298" s="2" t="str">
        <f t="shared" si="22"/>
        <v/>
      </c>
      <c r="N298" s="2">
        <f t="shared" si="23"/>
        <v>100</v>
      </c>
    </row>
    <row r="299" spans="1:14" ht="15" customHeight="1" x14ac:dyDescent="0.35">
      <c r="A299" s="1">
        <v>26</v>
      </c>
      <c r="B299" s="25">
        <v>18</v>
      </c>
      <c r="C299" s="25">
        <v>26</v>
      </c>
      <c r="D299" s="26" t="str">
        <f>IF(B299&gt;0,(VLOOKUP($B299,[1]Engagement!$B$317:$G$481,3,FALSE))," ")</f>
        <v>D'ALEO</v>
      </c>
      <c r="E299" s="26" t="str">
        <f>IF(B299&gt;0,(VLOOKUP($B299,[1]Engagement!$B$317:$G$481,4,FALSE))," ")</f>
        <v>James</v>
      </c>
      <c r="F299" s="26" t="str">
        <f>IF(B299&gt;0,(VLOOKUP($B299,[1]Engagement!$B$317:$G$481,5,FALSE))," ")</f>
        <v>AC Bollene</v>
      </c>
      <c r="G299" s="45">
        <f>IF(B299&gt;0,(VLOOKUP($B299,[1]Engagement!$B$317:$G$481,6,FALSE))," ")</f>
        <v>0</v>
      </c>
      <c r="H299" s="46" t="str">
        <f>IF(B299&gt;0,(VLOOKUP($B299,[1]Engagement!$B$317:$H$481,7,FALSE))," ")</f>
        <v>M</v>
      </c>
      <c r="I299" s="3" t="str">
        <f>IF(COUNTIF($F$274:$F299,F299)&lt;2,$F299," ")</f>
        <v xml:space="preserve"> </v>
      </c>
      <c r="J299" s="3" t="str">
        <f t="shared" si="20"/>
        <v/>
      </c>
      <c r="K299" s="3" t="str">
        <f>IF(COUNTIF($F$274:$F299,F299)&lt;3,$F299," ")</f>
        <v xml:space="preserve"> </v>
      </c>
      <c r="L299" s="2" t="str">
        <f t="shared" si="21"/>
        <v/>
      </c>
      <c r="M299" s="2" t="str">
        <f t="shared" si="22"/>
        <v/>
      </c>
      <c r="N299" s="2">
        <f t="shared" si="23"/>
        <v>100</v>
      </c>
    </row>
    <row r="300" spans="1:14" ht="15" customHeight="1" x14ac:dyDescent="0.35">
      <c r="A300" s="1">
        <v>27</v>
      </c>
      <c r="B300" s="25">
        <v>58</v>
      </c>
      <c r="C300" s="25">
        <v>27</v>
      </c>
      <c r="D300" s="26" t="str">
        <f>IF(B300&gt;0,(VLOOKUP($B300,[1]Engagement!$B$317:$G$481,3,FALSE))," ")</f>
        <v>VALERIO</v>
      </c>
      <c r="E300" s="26" t="str">
        <f>IF(B300&gt;0,(VLOOKUP($B300,[1]Engagement!$B$317:$G$481,4,FALSE))," ")</f>
        <v>Axel</v>
      </c>
      <c r="F300" s="26" t="str">
        <f>IF(B300&gt;0,(VLOOKUP($B300,[1]Engagement!$B$317:$G$481,5,FALSE))," ")</f>
        <v>VC Le Thor</v>
      </c>
      <c r="G300" s="45">
        <f>IF(B300&gt;0,(VLOOKUP($B300,[1]Engagement!$B$317:$G$481,6,FALSE))," ")</f>
        <v>0</v>
      </c>
      <c r="H300" s="46" t="str">
        <f>IF(B300&gt;0,(VLOOKUP($B300,[1]Engagement!$B$317:$H$481,7,FALSE))," ")</f>
        <v>M</v>
      </c>
      <c r="I300" s="3" t="str">
        <f>IF(COUNTIF($F$274:$F300,F300)&lt;2,$F300," ")</f>
        <v xml:space="preserve"> </v>
      </c>
      <c r="J300" s="3" t="str">
        <f t="shared" si="20"/>
        <v/>
      </c>
      <c r="K300" s="3" t="str">
        <f>IF(COUNTIF($F$274:$F300,F300)&lt;3,$F300," ")</f>
        <v xml:space="preserve"> </v>
      </c>
      <c r="L300" s="2" t="str">
        <f t="shared" si="21"/>
        <v/>
      </c>
      <c r="M300" s="2" t="str">
        <f t="shared" si="22"/>
        <v/>
      </c>
      <c r="N300" s="2">
        <f t="shared" si="23"/>
        <v>100</v>
      </c>
    </row>
    <row r="301" spans="1:14" ht="15" customHeight="1" x14ac:dyDescent="0.35">
      <c r="A301" s="1">
        <v>28</v>
      </c>
      <c r="B301" s="25">
        <v>7</v>
      </c>
      <c r="C301" s="25">
        <v>28</v>
      </c>
      <c r="D301" s="26" t="str">
        <f>IF(B301&gt;0,(VLOOKUP($B301,[1]Engagement!$B$317:$G$481,3,FALSE))," ")</f>
        <v>CHASTEL</v>
      </c>
      <c r="E301" s="26" t="str">
        <f>IF(B301&gt;0,(VLOOKUP($B301,[1]Engagement!$B$317:$G$481,4,FALSE))," ")</f>
        <v>Carla</v>
      </c>
      <c r="F301" s="26" t="str">
        <f>IF(B301&gt;0,(VLOOKUP($B301,[1]Engagement!$B$317:$G$481,5,FALSE))," ")</f>
        <v>VC Le Thor</v>
      </c>
      <c r="G301" s="45">
        <f>IF(B301&gt;0,(VLOOKUP($B301,[1]Engagement!$B$317:$G$481,6,FALSE))," ")</f>
        <v>0</v>
      </c>
      <c r="H301" s="46" t="str">
        <f>IF(B301&gt;0,(VLOOKUP($B301,[1]Engagement!$B$317:$H$481,7,FALSE))," ")</f>
        <v>F</v>
      </c>
      <c r="I301" s="3" t="str">
        <f>IF(COUNTIF($F$274:$F301,F301)&lt;2,$F301," ")</f>
        <v xml:space="preserve"> </v>
      </c>
      <c r="J301" s="3" t="str">
        <f t="shared" si="20"/>
        <v/>
      </c>
      <c r="K301" s="3" t="str">
        <f>IF(COUNTIF($F$274:$F301,F301)&lt;3,$F301," ")</f>
        <v xml:space="preserve"> </v>
      </c>
      <c r="L301" s="2" t="str">
        <f t="shared" si="21"/>
        <v/>
      </c>
      <c r="M301" s="2" t="str">
        <f t="shared" si="22"/>
        <v/>
      </c>
      <c r="N301" s="2">
        <f t="shared" si="23"/>
        <v>100</v>
      </c>
    </row>
    <row r="302" spans="1:14" ht="15" customHeight="1" x14ac:dyDescent="0.35">
      <c r="A302" s="1">
        <v>29</v>
      </c>
      <c r="B302" s="25">
        <v>28</v>
      </c>
      <c r="C302" s="25">
        <v>29</v>
      </c>
      <c r="D302" s="26" t="str">
        <f>IF(B302&gt;0,(VLOOKUP($B302,[1]Engagement!$B$317:$G$481,3,FALSE))," ")</f>
        <v>ALLARY</v>
      </c>
      <c r="E302" s="26" t="str">
        <f>IF(B302&gt;0,(VLOOKUP($B302,[1]Engagement!$B$317:$G$481,4,FALSE))," ")</f>
        <v>Antoine</v>
      </c>
      <c r="F302" s="26" t="str">
        <f>IF(B302&gt;0,(VLOOKUP($B302,[1]Engagement!$B$317:$G$481,5,FALSE))," ")</f>
        <v>VS Ciotaden</v>
      </c>
      <c r="G302" s="45">
        <f>IF(B302&gt;0,(VLOOKUP($B302,[1]Engagement!$B$317:$G$481,6,FALSE))," ")</f>
        <v>0</v>
      </c>
      <c r="H302" s="46" t="str">
        <f>IF(B302&gt;0,(VLOOKUP($B302,[1]Engagement!$B$317:$H$481,7,FALSE))," ")</f>
        <v>M</v>
      </c>
      <c r="I302" s="3" t="str">
        <f>IF(COUNTIF($F$274:$F302,F302)&lt;2,$F302," ")</f>
        <v xml:space="preserve"> </v>
      </c>
      <c r="J302" s="3" t="str">
        <f t="shared" si="20"/>
        <v/>
      </c>
      <c r="K302" s="3" t="str">
        <f>IF(COUNTIF($F$274:$F302,F302)&lt;3,$F302," ")</f>
        <v>VS Ciotaden</v>
      </c>
      <c r="L302" s="2">
        <f t="shared" si="21"/>
        <v>29</v>
      </c>
      <c r="M302" s="2" t="str">
        <f t="shared" si="22"/>
        <v>VS Ciotaden</v>
      </c>
      <c r="N302" s="2">
        <f t="shared" si="23"/>
        <v>29</v>
      </c>
    </row>
    <row r="303" spans="1:14" ht="15" customHeight="1" x14ac:dyDescent="0.35">
      <c r="A303" s="1">
        <v>30</v>
      </c>
      <c r="B303" s="25">
        <v>4</v>
      </c>
      <c r="C303" s="25">
        <v>30</v>
      </c>
      <c r="D303" s="26" t="str">
        <f>IF(B303&gt;0,(VLOOKUP($B303,[1]Engagement!$B$317:$G$481,3,FALSE))," ")</f>
        <v xml:space="preserve">BONORA </v>
      </c>
      <c r="E303" s="26" t="str">
        <f>IF(B303&gt;0,(VLOOKUP($B303,[1]Engagement!$B$317:$G$481,4,FALSE))," ")</f>
        <v>Camille</v>
      </c>
      <c r="F303" s="26" t="str">
        <f>IF(B303&gt;0,(VLOOKUP($B303,[1]Engagement!$B$317:$G$481,5,FALSE))," ")</f>
        <v>Grand Braquet</v>
      </c>
      <c r="G303" s="45">
        <f>IF(B303&gt;0,(VLOOKUP($B303,[1]Engagement!$B$317:$G$481,6,FALSE))," ")</f>
        <v>0</v>
      </c>
      <c r="H303" s="46" t="str">
        <f>IF(B303&gt;0,(VLOOKUP($B303,[1]Engagement!$B$317:$H$481,7,FALSE))," ")</f>
        <v>F</v>
      </c>
      <c r="I303" s="3" t="str">
        <f>IF(COUNTIF($F$274:$F303,F303)&lt;2,$F303," ")</f>
        <v xml:space="preserve"> </v>
      </c>
      <c r="J303" s="3" t="str">
        <f t="shared" si="20"/>
        <v/>
      </c>
      <c r="K303" s="3" t="str">
        <f>IF(COUNTIF($F$274:$F303,F303)&lt;3,$F303," ")</f>
        <v xml:space="preserve"> </v>
      </c>
      <c r="L303" s="2" t="str">
        <f t="shared" si="21"/>
        <v/>
      </c>
      <c r="M303" s="2" t="str">
        <f t="shared" si="22"/>
        <v/>
      </c>
      <c r="N303" s="2">
        <f t="shared" si="23"/>
        <v>100</v>
      </c>
    </row>
    <row r="304" spans="1:14" ht="15" customHeight="1" x14ac:dyDescent="0.35">
      <c r="A304" s="1">
        <v>31</v>
      </c>
      <c r="B304" s="25">
        <v>6</v>
      </c>
      <c r="C304" s="25">
        <v>31</v>
      </c>
      <c r="D304" s="26" t="str">
        <f>IF(B304&gt;0,(VLOOKUP($B304,[1]Engagement!$B$317:$G$481,3,FALSE))," ")</f>
        <v>GEORGE</v>
      </c>
      <c r="E304" s="26" t="str">
        <f>IF(B304&gt;0,(VLOOKUP($B304,[1]Engagement!$B$317:$G$481,4,FALSE))," ")</f>
        <v>Lenny</v>
      </c>
      <c r="F304" s="26" t="str">
        <f>IF(B304&gt;0,(VLOOKUP($B304,[1]Engagement!$B$317:$G$481,5,FALSE))," ")</f>
        <v>VC Le Thor</v>
      </c>
      <c r="G304" s="45">
        <f>IF(B304&gt;0,(VLOOKUP($B304,[1]Engagement!$B$317:$G$481,6,FALSE))," ")</f>
        <v>0</v>
      </c>
      <c r="H304" s="46" t="str">
        <f>IF(B304&gt;0,(VLOOKUP($B304,[1]Engagement!$B$317:$H$481,7,FALSE))," ")</f>
        <v>M</v>
      </c>
      <c r="I304" s="3" t="str">
        <f>IF(COUNTIF($F$274:$F304,F304)&lt;2,$F304," ")</f>
        <v xml:space="preserve"> </v>
      </c>
      <c r="J304" s="3" t="str">
        <f t="shared" si="20"/>
        <v/>
      </c>
      <c r="K304" s="3" t="str">
        <f>IF(COUNTIF($F$274:$F304,F304)&lt;3,$F304," ")</f>
        <v xml:space="preserve"> </v>
      </c>
      <c r="L304" s="2" t="str">
        <f t="shared" si="21"/>
        <v/>
      </c>
      <c r="M304" s="2" t="str">
        <f t="shared" si="22"/>
        <v/>
      </c>
      <c r="N304" s="2">
        <f t="shared" si="23"/>
        <v>100</v>
      </c>
    </row>
    <row r="305" spans="1:14" ht="15" customHeight="1" x14ac:dyDescent="0.35">
      <c r="A305" s="1">
        <v>32</v>
      </c>
      <c r="B305" s="25">
        <v>84</v>
      </c>
      <c r="C305" s="25">
        <v>32</v>
      </c>
      <c r="D305" s="26" t="str">
        <f>IF(B305&gt;0,(VLOOKUP($B305,[1]Engagement!$B$317:$G$481,3,FALSE))," ")</f>
        <v>FOURMENT</v>
      </c>
      <c r="E305" s="26" t="str">
        <f>IF(B305&gt;0,(VLOOKUP($B305,[1]Engagement!$B$317:$G$481,4,FALSE))," ")</f>
        <v>Nicolas</v>
      </c>
      <c r="F305" s="26" t="str">
        <f>IF(B305&gt;0,(VLOOKUP($B305,[1]Engagement!$B$317:$G$481,5,FALSE))," ")</f>
        <v>Salon Cyclo Sport</v>
      </c>
      <c r="G305" s="45">
        <f>IF(B305&gt;0,(VLOOKUP($B305,[1]Engagement!$B$317:$G$481,6,FALSE))," ")</f>
        <v>0</v>
      </c>
      <c r="H305" s="46" t="str">
        <f>IF(B305&gt;0,(VLOOKUP($B305,[1]Engagement!$B$317:$H$481,7,FALSE))," ")</f>
        <v>M</v>
      </c>
      <c r="I305" s="3" t="str">
        <f>IF(COUNTIF($F$274:$F305,F305)&lt;2,$F305," ")</f>
        <v xml:space="preserve"> </v>
      </c>
      <c r="J305" s="3" t="str">
        <f t="shared" si="20"/>
        <v/>
      </c>
      <c r="K305" s="3" t="str">
        <f>IF(COUNTIF($F$274:$F305,F305)&lt;3,$F305," ")</f>
        <v>Salon Cyclo Sport</v>
      </c>
      <c r="L305" s="2">
        <f t="shared" si="21"/>
        <v>32</v>
      </c>
      <c r="M305" s="2" t="str">
        <f t="shared" si="22"/>
        <v>Salon Cyclo Sport</v>
      </c>
      <c r="N305" s="2">
        <f t="shared" si="23"/>
        <v>32</v>
      </c>
    </row>
    <row r="306" spans="1:14" ht="15" customHeight="1" x14ac:dyDescent="0.35">
      <c r="A306" s="1">
        <v>33</v>
      </c>
      <c r="B306" s="25">
        <v>12</v>
      </c>
      <c r="C306" s="25">
        <v>33</v>
      </c>
      <c r="D306" s="26" t="str">
        <f>IF(B306&gt;0,(VLOOKUP($B306,[1]Engagement!$B$317:$G$481,3,FALSE))," ")</f>
        <v>MARTINEZ</v>
      </c>
      <c r="E306" s="26" t="str">
        <f>IF(B306&gt;0,(VLOOKUP($B306,[1]Engagement!$B$317:$G$481,4,FALSE))," ")</f>
        <v>Marvin</v>
      </c>
      <c r="F306" s="26" t="str">
        <f>IF(B306&gt;0,(VLOOKUP($B306,[1]Engagement!$B$317:$G$481,5,FALSE))," ")</f>
        <v>VCSAG</v>
      </c>
      <c r="G306" s="45">
        <f>IF(B306&gt;0,(VLOOKUP($B306,[1]Engagement!$B$317:$G$481,6,FALSE))," ")</f>
        <v>0</v>
      </c>
      <c r="H306" s="46" t="str">
        <f>IF(B306&gt;0,(VLOOKUP($B306,[1]Engagement!$B$317:$H$481,7,FALSE))," ")</f>
        <v>M</v>
      </c>
      <c r="I306" s="3" t="str">
        <f>IF(COUNTIF($F$274:$F306,F306)&lt;2,$F306," ")</f>
        <v xml:space="preserve"> </v>
      </c>
      <c r="J306" s="3" t="str">
        <f t="shared" si="20"/>
        <v/>
      </c>
      <c r="K306" s="3" t="str">
        <f>IF(COUNTIF($F$274:$F306,F306)&lt;3,$F306," ")</f>
        <v xml:space="preserve"> </v>
      </c>
      <c r="L306" s="2" t="str">
        <f t="shared" si="21"/>
        <v/>
      </c>
      <c r="M306" s="2" t="str">
        <f t="shared" si="22"/>
        <v/>
      </c>
      <c r="N306" s="2">
        <f t="shared" si="23"/>
        <v>100</v>
      </c>
    </row>
    <row r="307" spans="1:14" ht="15" customHeight="1" x14ac:dyDescent="0.35">
      <c r="A307" s="1">
        <v>34</v>
      </c>
      <c r="B307" s="25">
        <v>25</v>
      </c>
      <c r="C307" s="25">
        <v>34</v>
      </c>
      <c r="D307" s="26" t="str">
        <f>IF(B307&gt;0,(VLOOKUP($B307,[1]Engagement!$B$317:$G$481,3,FALSE))," ")</f>
        <v>BLANC</v>
      </c>
      <c r="E307" s="26" t="str">
        <f>IF(B307&gt;0,(VLOOKUP($B307,[1]Engagement!$B$317:$G$481,4,FALSE))," ")</f>
        <v>Thibault</v>
      </c>
      <c r="F307" s="26" t="str">
        <f>IF(B307&gt;0,(VLOOKUP($B307,[1]Engagement!$B$317:$G$481,5,FALSE))," ")</f>
        <v>AC Berre</v>
      </c>
      <c r="G307" s="45">
        <f>IF(B307&gt;0,(VLOOKUP($B307,[1]Engagement!$B$317:$G$481,6,FALSE))," ")</f>
        <v>0</v>
      </c>
      <c r="H307" s="46" t="str">
        <f>IF(B307&gt;0,(VLOOKUP($B307,[1]Engagement!$B$317:$H$481,7,FALSE))," ")</f>
        <v>M</v>
      </c>
      <c r="I307" s="3" t="str">
        <f>IF(COUNTIF($F$274:$F307,F307)&lt;2,$F307," ")</f>
        <v xml:space="preserve"> </v>
      </c>
      <c r="J307" s="3" t="str">
        <f t="shared" si="20"/>
        <v/>
      </c>
      <c r="K307" s="3" t="str">
        <f>IF(COUNTIF($F$274:$F307,F307)&lt;3,$F307," ")</f>
        <v xml:space="preserve"> </v>
      </c>
      <c r="L307" s="2" t="str">
        <f t="shared" si="21"/>
        <v/>
      </c>
      <c r="M307" s="2" t="str">
        <f t="shared" si="22"/>
        <v/>
      </c>
      <c r="N307" s="2">
        <f t="shared" si="23"/>
        <v>100</v>
      </c>
    </row>
    <row r="308" spans="1:14" ht="15" customHeight="1" x14ac:dyDescent="0.35">
      <c r="A308" s="1">
        <v>35</v>
      </c>
      <c r="B308" s="25">
        <v>19</v>
      </c>
      <c r="C308" s="25">
        <v>35</v>
      </c>
      <c r="D308" s="26" t="str">
        <f>IF(B308&gt;0,(VLOOKUP($B308,[1]Engagement!$B$317:$G$481,3,FALSE))," ")</f>
        <v>SATTI</v>
      </c>
      <c r="E308" s="26" t="str">
        <f>IF(B308&gt;0,(VLOOKUP($B308,[1]Engagement!$B$317:$G$481,4,FALSE))," ")</f>
        <v>Vincent</v>
      </c>
      <c r="F308" s="26" t="str">
        <f>IF(B308&gt;0,(VLOOKUP($B308,[1]Engagement!$B$317:$G$481,5,FALSE))," ")</f>
        <v>VC Aubagne</v>
      </c>
      <c r="G308" s="45">
        <f>IF(B308&gt;0,(VLOOKUP($B308,[1]Engagement!$B$317:$G$481,6,FALSE))," ")</f>
        <v>0</v>
      </c>
      <c r="H308" s="46" t="str">
        <f>IF(B308&gt;0,(VLOOKUP($B308,[1]Engagement!$B$317:$H$481,7,FALSE))," ")</f>
        <v>M</v>
      </c>
      <c r="I308" s="3" t="str">
        <f>IF(COUNTIF($F$274:$F308,F308)&lt;2,$F308," ")</f>
        <v xml:space="preserve"> </v>
      </c>
      <c r="J308" s="3" t="str">
        <f t="shared" si="20"/>
        <v/>
      </c>
      <c r="K308" s="3" t="str">
        <f>IF(COUNTIF($F$274:$F308,F308)&lt;3,$F308," ")</f>
        <v>VC Aubagne</v>
      </c>
      <c r="L308" s="2">
        <f t="shared" si="21"/>
        <v>35</v>
      </c>
      <c r="M308" s="2" t="str">
        <f t="shared" si="22"/>
        <v>VC Aubagne</v>
      </c>
      <c r="N308" s="2">
        <f t="shared" si="23"/>
        <v>35</v>
      </c>
    </row>
    <row r="309" spans="1:14" ht="15" customHeight="1" x14ac:dyDescent="0.35">
      <c r="A309" s="1">
        <v>36</v>
      </c>
      <c r="B309" s="25"/>
      <c r="C309" s="25">
        <v>36</v>
      </c>
      <c r="D309" s="26" t="str">
        <f>IF(B309&gt;0,(VLOOKUP($B309,[1]Engagement!$B$317:$G$481,3,FALSE))," ")</f>
        <v xml:space="preserve"> </v>
      </c>
      <c r="E309" s="26" t="str">
        <f>IF(B309&gt;0,(VLOOKUP($B309,[1]Engagement!$B$317:$G$481,4,FALSE))," ")</f>
        <v xml:space="preserve"> </v>
      </c>
      <c r="F309" s="26" t="str">
        <f>IF(B309&gt;0,(VLOOKUP($B309,[1]Engagement!$B$317:$G$481,5,FALSE))," ")</f>
        <v xml:space="preserve"> </v>
      </c>
      <c r="G309" s="45" t="str">
        <f>IF(B309&gt;0,(VLOOKUP($B309,[1]Engagement!$B$317:$G$481,6,FALSE))," ")</f>
        <v xml:space="preserve"> </v>
      </c>
      <c r="H309" s="46" t="str">
        <f>IF(B309&gt;0,(VLOOKUP($B309,[1]Engagement!$B$317:$H$481,7,FALSE))," ")</f>
        <v xml:space="preserve"> </v>
      </c>
      <c r="I309" s="3" t="str">
        <f>IF(COUNTIF($F$274:$F309,F309)&lt;2,$F309," ")</f>
        <v xml:space="preserve"> </v>
      </c>
      <c r="J309" s="3">
        <f t="shared" si="20"/>
        <v>36</v>
      </c>
      <c r="K309" s="3" t="str">
        <f>IF(COUNTIF($F$274:$F309,F309)&lt;3,$F309," ")</f>
        <v xml:space="preserve"> </v>
      </c>
      <c r="L309" s="2">
        <f t="shared" si="21"/>
        <v>36</v>
      </c>
      <c r="M309" s="2" t="str">
        <f t="shared" si="22"/>
        <v/>
      </c>
      <c r="N309" s="2">
        <f t="shared" si="23"/>
        <v>100</v>
      </c>
    </row>
    <row r="310" spans="1:14" ht="15" customHeight="1" x14ac:dyDescent="0.35">
      <c r="A310" s="1">
        <v>37</v>
      </c>
      <c r="B310" s="25"/>
      <c r="C310" s="25">
        <v>37</v>
      </c>
      <c r="D310" s="26" t="str">
        <f>IF(B310&gt;0,(VLOOKUP($B310,[1]Engagement!$B$317:$G$481,3,FALSE))," ")</f>
        <v xml:space="preserve"> </v>
      </c>
      <c r="E310" s="26" t="str">
        <f>IF(B310&gt;0,(VLOOKUP($B310,[1]Engagement!$B$317:$G$481,4,FALSE))," ")</f>
        <v xml:space="preserve"> </v>
      </c>
      <c r="F310" s="26" t="str">
        <f>IF(B310&gt;0,(VLOOKUP($B310,[1]Engagement!$B$317:$G$481,5,FALSE))," ")</f>
        <v xml:space="preserve"> </v>
      </c>
      <c r="G310" s="45" t="str">
        <f>IF(B310&gt;0,(VLOOKUP($B310,[1]Engagement!$B$317:$G$481,6,FALSE))," ")</f>
        <v xml:space="preserve"> </v>
      </c>
      <c r="H310" s="46" t="str">
        <f>IF(B310&gt;0,(VLOOKUP($B310,[1]Engagement!$B$317:$H$481,7,FALSE))," ")</f>
        <v xml:space="preserve"> </v>
      </c>
      <c r="I310" s="3" t="str">
        <f>IF(COUNTIF($F$274:$F310,F310)&lt;2,$F310," ")</f>
        <v xml:space="preserve"> </v>
      </c>
      <c r="J310" s="3">
        <f t="shared" si="20"/>
        <v>37</v>
      </c>
      <c r="K310" s="3" t="str">
        <f>IF(COUNTIF($F$274:$F310,F310)&lt;3,$F310," ")</f>
        <v xml:space="preserve"> </v>
      </c>
      <c r="L310" s="2">
        <f t="shared" si="21"/>
        <v>37</v>
      </c>
      <c r="M310" s="2" t="str">
        <f t="shared" si="22"/>
        <v/>
      </c>
      <c r="N310" s="2">
        <f t="shared" si="23"/>
        <v>100</v>
      </c>
    </row>
    <row r="311" spans="1:14" ht="15" customHeight="1" x14ac:dyDescent="0.35">
      <c r="A311" s="1">
        <v>38</v>
      </c>
      <c r="B311" s="25"/>
      <c r="C311" s="25">
        <v>38</v>
      </c>
      <c r="D311" s="26" t="str">
        <f>IF(B311&gt;0,(VLOOKUP($B311,[1]Engagement!$B$317:$G$481,3,FALSE))," ")</f>
        <v xml:space="preserve"> </v>
      </c>
      <c r="E311" s="26" t="str">
        <f>IF(B311&gt;0,(VLOOKUP($B311,[1]Engagement!$B$317:$G$481,4,FALSE))," ")</f>
        <v xml:space="preserve"> </v>
      </c>
      <c r="F311" s="26" t="str">
        <f>IF(B311&gt;0,(VLOOKUP($B311,[1]Engagement!$B$317:$G$481,5,FALSE))," ")</f>
        <v xml:space="preserve"> </v>
      </c>
      <c r="G311" s="45" t="str">
        <f>IF(B311&gt;0,(VLOOKUP($B311,[1]Engagement!$B$317:$G$481,6,FALSE))," ")</f>
        <v xml:space="preserve"> </v>
      </c>
      <c r="H311" s="46" t="str">
        <f>IF(B311&gt;0,(VLOOKUP($B311,[1]Engagement!$B$317:$H$481,7,FALSE))," ")</f>
        <v xml:space="preserve"> </v>
      </c>
      <c r="I311" s="3" t="str">
        <f>IF(COUNTIF($F$274:$F311,F311)&lt;2,$F311," ")</f>
        <v xml:space="preserve"> </v>
      </c>
      <c r="J311" s="3">
        <f t="shared" si="20"/>
        <v>38</v>
      </c>
      <c r="K311" s="3" t="str">
        <f>IF(COUNTIF($F$274:$F311,F311)&lt;3,$F311," ")</f>
        <v xml:space="preserve"> </v>
      </c>
      <c r="L311" s="2">
        <f t="shared" si="21"/>
        <v>38</v>
      </c>
      <c r="M311" s="2" t="str">
        <f t="shared" si="22"/>
        <v/>
      </c>
      <c r="N311" s="2">
        <f t="shared" si="23"/>
        <v>100</v>
      </c>
    </row>
    <row r="312" spans="1:14" ht="15" customHeight="1" x14ac:dyDescent="0.35">
      <c r="A312" s="1">
        <v>39</v>
      </c>
      <c r="B312" s="25"/>
      <c r="C312" s="25">
        <v>39</v>
      </c>
      <c r="D312" s="26" t="str">
        <f>IF(B312&gt;0,(VLOOKUP($B312,[1]Engagement!$B$317:$G$481,3,FALSE))," ")</f>
        <v xml:space="preserve"> </v>
      </c>
      <c r="E312" s="26" t="str">
        <f>IF(B312&gt;0,(VLOOKUP($B312,[1]Engagement!$B$317:$G$481,4,FALSE))," ")</f>
        <v xml:space="preserve"> </v>
      </c>
      <c r="F312" s="26" t="str">
        <f>IF(B312&gt;0,(VLOOKUP($B312,[1]Engagement!$B$317:$G$481,5,FALSE))," ")</f>
        <v xml:space="preserve"> </v>
      </c>
      <c r="G312" s="45" t="str">
        <f>IF(B312&gt;0,(VLOOKUP($B312,[1]Engagement!$B$317:$G$481,6,FALSE))," ")</f>
        <v xml:space="preserve"> </v>
      </c>
      <c r="H312" s="46" t="str">
        <f>IF(B312&gt;0,(VLOOKUP($B312,[1]Engagement!$B$317:$H$481,7,FALSE))," ")</f>
        <v xml:space="preserve"> </v>
      </c>
      <c r="I312" s="3" t="str">
        <f>IF(COUNTIF($F$274:$F312,F312)&lt;2,$F312," ")</f>
        <v xml:space="preserve"> </v>
      </c>
      <c r="J312" s="3">
        <f t="shared" si="20"/>
        <v>39</v>
      </c>
      <c r="K312" s="3" t="str">
        <f>IF(COUNTIF($F$274:$F312,F312)&lt;3,$F312," ")</f>
        <v xml:space="preserve"> </v>
      </c>
      <c r="L312" s="2">
        <f t="shared" si="21"/>
        <v>39</v>
      </c>
      <c r="M312" s="2" t="str">
        <f t="shared" si="22"/>
        <v/>
      </c>
      <c r="N312" s="2">
        <f t="shared" si="23"/>
        <v>100</v>
      </c>
    </row>
    <row r="313" spans="1:14" ht="15" customHeight="1" x14ac:dyDescent="0.35">
      <c r="A313" s="1">
        <v>40</v>
      </c>
      <c r="B313" s="44"/>
      <c r="C313" s="25">
        <v>40</v>
      </c>
      <c r="D313" s="26" t="str">
        <f>IF(B313&gt;0,(VLOOKUP($B313,[1]Engagement!$B$317:$G$481,3,FALSE))," ")</f>
        <v xml:space="preserve"> </v>
      </c>
      <c r="E313" s="26" t="str">
        <f>IF(B313&gt;0,(VLOOKUP($B313,[1]Engagement!$B$317:$G$481,4,FALSE))," ")</f>
        <v xml:space="preserve"> </v>
      </c>
      <c r="F313" s="26" t="str">
        <f>IF(B313&gt;0,(VLOOKUP($B313,[1]Engagement!$B$317:$G$481,5,FALSE))," ")</f>
        <v xml:space="preserve"> </v>
      </c>
      <c r="G313" s="45" t="str">
        <f>IF(B313&gt;0,(VLOOKUP($B313,[1]Engagement!$B$317:$G$481,6,FALSE))," ")</f>
        <v xml:space="preserve"> </v>
      </c>
      <c r="H313" s="46" t="str">
        <f>IF(B313&gt;0,(VLOOKUP($B313,[1]Engagement!$B$317:$H$481,7,FALSE))," ")</f>
        <v xml:space="preserve"> </v>
      </c>
      <c r="I313" s="3" t="str">
        <f>IF(COUNTIF($F$274:$F313,F313)&lt;2,$F313," ")</f>
        <v xml:space="preserve"> </v>
      </c>
      <c r="J313" s="3">
        <f t="shared" si="20"/>
        <v>40</v>
      </c>
      <c r="K313" s="3" t="str">
        <f>IF(COUNTIF($F$274:$F313,F313)&lt;3,$F313," ")</f>
        <v xml:space="preserve"> </v>
      </c>
      <c r="L313" s="2">
        <f t="shared" si="21"/>
        <v>40</v>
      </c>
      <c r="M313" s="2" t="str">
        <f t="shared" si="22"/>
        <v/>
      </c>
      <c r="N313" s="2">
        <f t="shared" si="23"/>
        <v>100</v>
      </c>
    </row>
    <row r="314" spans="1:14" ht="15" customHeight="1" x14ac:dyDescent="0.35">
      <c r="A314" s="1">
        <v>41</v>
      </c>
      <c r="B314" s="25"/>
      <c r="C314" s="25">
        <v>41</v>
      </c>
      <c r="D314" s="26" t="str">
        <f>IF(B314&gt;0,(VLOOKUP($B314,[1]Engagement!$B$317:$G$481,3,FALSE))," ")</f>
        <v xml:space="preserve"> </v>
      </c>
      <c r="E314" s="26" t="str">
        <f>IF(B314&gt;0,(VLOOKUP($B314,[1]Engagement!$B$317:$G$481,4,FALSE))," ")</f>
        <v xml:space="preserve"> </v>
      </c>
      <c r="F314" s="26" t="str">
        <f>IF(B314&gt;0,(VLOOKUP($B314,[1]Engagement!$B$317:$G$481,5,FALSE))," ")</f>
        <v xml:space="preserve"> </v>
      </c>
      <c r="G314" s="45" t="str">
        <f>IF(B314&gt;0,(VLOOKUP($B314,[1]Engagement!$B$317:$G$481,6,FALSE))," ")</f>
        <v xml:space="preserve"> </v>
      </c>
      <c r="H314" s="46" t="str">
        <f>IF(B314&gt;0,(VLOOKUP($B314,[1]Engagement!$B$317:$H$481,7,FALSE))," ")</f>
        <v xml:space="preserve"> </v>
      </c>
      <c r="I314" s="3" t="str">
        <f>IF(COUNTIF($F$274:$F314,F314)&lt;2,$F314," ")</f>
        <v xml:space="preserve"> </v>
      </c>
      <c r="J314" s="3">
        <f t="shared" si="20"/>
        <v>41</v>
      </c>
      <c r="K314" s="3" t="str">
        <f>IF(COUNTIF($F$274:$F314,F314)&lt;3,$F314," ")</f>
        <v xml:space="preserve"> </v>
      </c>
      <c r="L314" s="2">
        <f t="shared" si="21"/>
        <v>41</v>
      </c>
      <c r="M314" s="2" t="str">
        <f t="shared" si="22"/>
        <v/>
      </c>
      <c r="N314" s="2">
        <f t="shared" si="23"/>
        <v>100</v>
      </c>
    </row>
    <row r="315" spans="1:14" ht="15" customHeight="1" x14ac:dyDescent="0.35">
      <c r="A315" s="1">
        <v>42</v>
      </c>
      <c r="B315" s="44"/>
      <c r="C315" s="25">
        <v>42</v>
      </c>
      <c r="D315" s="26" t="str">
        <f>IF(B315&gt;0,(VLOOKUP($B315,[1]Engagement!$B$317:$G$481,3,FALSE))," ")</f>
        <v xml:space="preserve"> </v>
      </c>
      <c r="E315" s="26" t="str">
        <f>IF(B315&gt;0,(VLOOKUP($B315,[1]Engagement!$B$317:$G$481,4,FALSE))," ")</f>
        <v xml:space="preserve"> </v>
      </c>
      <c r="F315" s="26" t="str">
        <f>IF(B315&gt;0,(VLOOKUP($B315,[1]Engagement!$B$317:$G$481,5,FALSE))," ")</f>
        <v xml:space="preserve"> </v>
      </c>
      <c r="G315" s="45" t="str">
        <f>IF(B315&gt;0,(VLOOKUP($B315,[1]Engagement!$B$317:$G$481,6,FALSE))," ")</f>
        <v xml:space="preserve"> </v>
      </c>
      <c r="H315" s="46" t="str">
        <f>IF(B315&gt;0,(VLOOKUP($B315,[1]Engagement!$B$317:$H$481,7,FALSE))," ")</f>
        <v xml:space="preserve"> </v>
      </c>
      <c r="I315" s="3" t="str">
        <f>IF(COUNTIF($F$274:$F315,F315)&lt;2,$F315," ")</f>
        <v xml:space="preserve"> </v>
      </c>
      <c r="J315" s="3">
        <f t="shared" si="20"/>
        <v>42</v>
      </c>
      <c r="K315" s="3" t="str">
        <f>IF(COUNTIF($F$274:$F315,F315)&lt;3,$F315," ")</f>
        <v xml:space="preserve"> </v>
      </c>
      <c r="L315" s="2">
        <f t="shared" si="21"/>
        <v>42</v>
      </c>
      <c r="M315" s="2" t="str">
        <f t="shared" si="22"/>
        <v/>
      </c>
      <c r="N315" s="2">
        <f t="shared" si="23"/>
        <v>100</v>
      </c>
    </row>
    <row r="316" spans="1:14" ht="15" customHeight="1" x14ac:dyDescent="0.35">
      <c r="A316" s="1">
        <v>43</v>
      </c>
      <c r="B316" s="25"/>
      <c r="C316" s="25">
        <v>43</v>
      </c>
      <c r="D316" s="26" t="str">
        <f>IF(B316&gt;0,(VLOOKUP($B316,[1]Engagement!$B$317:$G$481,3,FALSE))," ")</f>
        <v xml:space="preserve"> </v>
      </c>
      <c r="E316" s="26" t="str">
        <f>IF(B316&gt;0,(VLOOKUP($B316,[1]Engagement!$B$317:$G$481,4,FALSE))," ")</f>
        <v xml:space="preserve"> </v>
      </c>
      <c r="F316" s="26" t="str">
        <f>IF(B316&gt;0,(VLOOKUP($B316,[1]Engagement!$B$317:$G$481,5,FALSE))," ")</f>
        <v xml:space="preserve"> </v>
      </c>
      <c r="G316" s="45" t="str">
        <f>IF(B316&gt;0,(VLOOKUP($B316,[1]Engagement!$B$317:$G$481,6,FALSE))," ")</f>
        <v xml:space="preserve"> </v>
      </c>
      <c r="H316" s="46" t="str">
        <f>IF(B316&gt;0,(VLOOKUP($B316,[1]Engagement!$B$317:$H$481,7,FALSE))," ")</f>
        <v xml:space="preserve"> </v>
      </c>
      <c r="I316" s="3" t="str">
        <f>IF(COUNTIF($F$274:$F316,F316)&lt;2,$F316," ")</f>
        <v xml:space="preserve"> </v>
      </c>
      <c r="J316" s="3">
        <f t="shared" si="20"/>
        <v>43</v>
      </c>
      <c r="K316" s="3" t="str">
        <f>IF(COUNTIF($F$274:$F316,F316)&lt;3,$F316," ")</f>
        <v xml:space="preserve"> </v>
      </c>
      <c r="L316" s="2">
        <f t="shared" si="21"/>
        <v>43</v>
      </c>
      <c r="M316" s="2" t="str">
        <f t="shared" si="22"/>
        <v/>
      </c>
      <c r="N316" s="2">
        <f t="shared" si="23"/>
        <v>100</v>
      </c>
    </row>
    <row r="317" spans="1:14" ht="15" customHeight="1" x14ac:dyDescent="0.35">
      <c r="A317" s="1">
        <v>44</v>
      </c>
      <c r="B317" s="44"/>
      <c r="C317" s="25">
        <v>44</v>
      </c>
      <c r="D317" s="26" t="str">
        <f>IF(B317&gt;0,(VLOOKUP($B317,[1]Engagement!$B$317:$G$481,3,FALSE))," ")</f>
        <v xml:space="preserve"> </v>
      </c>
      <c r="E317" s="26" t="str">
        <f>IF(B317&gt;0,(VLOOKUP($B317,[1]Engagement!$B$317:$G$481,4,FALSE))," ")</f>
        <v xml:space="preserve"> </v>
      </c>
      <c r="F317" s="26" t="str">
        <f>IF(B317&gt;0,(VLOOKUP($B317,[1]Engagement!$B$317:$G$481,5,FALSE))," ")</f>
        <v xml:space="preserve"> </v>
      </c>
      <c r="G317" s="45" t="str">
        <f>IF(B317&gt;0,(VLOOKUP($B317,[1]Engagement!$B$317:$G$481,6,FALSE))," ")</f>
        <v xml:space="preserve"> </v>
      </c>
      <c r="H317" s="46" t="str">
        <f>IF(B317&gt;0,(VLOOKUP($B317,[1]Engagement!$B$317:$H$481,7,FALSE))," ")</f>
        <v xml:space="preserve"> </v>
      </c>
      <c r="I317" s="3" t="str">
        <f>IF(COUNTIF($F$274:$F317,F317)&lt;2,$F317," ")</f>
        <v xml:space="preserve"> </v>
      </c>
      <c r="J317" s="3">
        <f t="shared" si="20"/>
        <v>44</v>
      </c>
      <c r="K317" s="3" t="str">
        <f>IF(COUNTIF($F$274:$F317,F317)&lt;3,$F317," ")</f>
        <v xml:space="preserve"> </v>
      </c>
      <c r="L317" s="2">
        <f t="shared" si="21"/>
        <v>44</v>
      </c>
      <c r="M317" s="2" t="str">
        <f t="shared" si="22"/>
        <v/>
      </c>
      <c r="N317" s="2">
        <f t="shared" si="23"/>
        <v>100</v>
      </c>
    </row>
    <row r="318" spans="1:14" ht="15" customHeight="1" x14ac:dyDescent="0.35">
      <c r="A318" s="1">
        <v>45</v>
      </c>
      <c r="B318" s="25"/>
      <c r="C318" s="25">
        <v>45</v>
      </c>
      <c r="D318" s="26" t="str">
        <f>IF(B318&gt;0,(VLOOKUP($B318,[1]Engagement!$B$317:$G$481,3,FALSE))," ")</f>
        <v xml:space="preserve"> </v>
      </c>
      <c r="E318" s="26" t="str">
        <f>IF(B318&gt;0,(VLOOKUP($B318,[1]Engagement!$B$317:$G$481,4,FALSE))," ")</f>
        <v xml:space="preserve"> </v>
      </c>
      <c r="F318" s="26" t="str">
        <f>IF(B318&gt;0,(VLOOKUP($B318,[1]Engagement!$B$317:$G$481,5,FALSE))," ")</f>
        <v xml:space="preserve"> </v>
      </c>
      <c r="G318" s="45" t="str">
        <f>IF(B318&gt;0,(VLOOKUP($B318,[1]Engagement!$B$317:$G$481,6,FALSE))," ")</f>
        <v xml:space="preserve"> </v>
      </c>
      <c r="H318" s="46" t="str">
        <f>IF(B318&gt;0,(VLOOKUP($B318,[1]Engagement!$B$317:$H$481,7,FALSE))," ")</f>
        <v xml:space="preserve"> </v>
      </c>
      <c r="I318" s="3" t="str">
        <f>IF(COUNTIF($F$274:$F318,F318)&lt;2,$F318," ")</f>
        <v xml:space="preserve"> </v>
      </c>
      <c r="J318" s="3">
        <f t="shared" si="20"/>
        <v>45</v>
      </c>
      <c r="K318" s="3" t="str">
        <f>IF(COUNTIF($F$274:$F318,F318)&lt;3,$F318," ")</f>
        <v xml:space="preserve"> </v>
      </c>
      <c r="L318" s="2">
        <f t="shared" si="21"/>
        <v>45</v>
      </c>
      <c r="M318" s="2" t="str">
        <f t="shared" si="22"/>
        <v/>
      </c>
      <c r="N318" s="2">
        <f t="shared" si="23"/>
        <v>100</v>
      </c>
    </row>
    <row r="319" spans="1:14" ht="15" customHeight="1" x14ac:dyDescent="0.35">
      <c r="A319" s="1">
        <v>46</v>
      </c>
      <c r="B319" s="44"/>
      <c r="C319" s="25">
        <v>46</v>
      </c>
      <c r="D319" s="26" t="str">
        <f>IF(B319&gt;0,(VLOOKUP($B319,[1]Engagement!$B$317:$G$481,3,FALSE))," ")</f>
        <v xml:space="preserve"> </v>
      </c>
      <c r="E319" s="26" t="str">
        <f>IF(B319&gt;0,(VLOOKUP($B319,[1]Engagement!$B$317:$G$481,4,FALSE))," ")</f>
        <v xml:space="preserve"> </v>
      </c>
      <c r="F319" s="26" t="str">
        <f>IF(B319&gt;0,(VLOOKUP($B319,[1]Engagement!$B$317:$G$481,5,FALSE))," ")</f>
        <v xml:space="preserve"> </v>
      </c>
      <c r="G319" s="45" t="str">
        <f>IF(B319&gt;0,(VLOOKUP($B319,[1]Engagement!$B$317:$G$481,6,FALSE))," ")</f>
        <v xml:space="preserve"> </v>
      </c>
      <c r="H319" s="46" t="str">
        <f>IF(B319&gt;0,(VLOOKUP($B319,[1]Engagement!$B$317:$H$481,7,FALSE))," ")</f>
        <v xml:space="preserve"> </v>
      </c>
      <c r="I319" s="3" t="str">
        <f>IF(COUNTIF($F$274:$F319,F319)&lt;2,$F319," ")</f>
        <v xml:space="preserve"> </v>
      </c>
      <c r="J319" s="3">
        <f t="shared" si="20"/>
        <v>46</v>
      </c>
      <c r="K319" s="3" t="str">
        <f>IF(COUNTIF($F$274:$F319,F319)&lt;3,$F319," ")</f>
        <v xml:space="preserve"> </v>
      </c>
      <c r="L319" s="2">
        <f t="shared" si="21"/>
        <v>46</v>
      </c>
      <c r="M319" s="2" t="str">
        <f t="shared" si="22"/>
        <v/>
      </c>
      <c r="N319" s="2">
        <f t="shared" si="23"/>
        <v>100</v>
      </c>
    </row>
    <row r="320" spans="1:14" ht="15" customHeight="1" x14ac:dyDescent="0.35">
      <c r="A320" s="1">
        <v>47</v>
      </c>
      <c r="B320" s="25"/>
      <c r="C320" s="25">
        <v>47</v>
      </c>
      <c r="D320" s="26" t="str">
        <f>IF(B320&gt;0,(VLOOKUP($B320,[1]Engagement!$B$317:$G$481,3,FALSE))," ")</f>
        <v xml:space="preserve"> </v>
      </c>
      <c r="E320" s="26" t="str">
        <f>IF(B320&gt;0,(VLOOKUP($B320,[1]Engagement!$B$317:$G$481,4,FALSE))," ")</f>
        <v xml:space="preserve"> </v>
      </c>
      <c r="F320" s="26" t="str">
        <f>IF(B320&gt;0,(VLOOKUP($B320,[1]Engagement!$B$317:$G$481,5,FALSE))," ")</f>
        <v xml:space="preserve"> </v>
      </c>
      <c r="G320" s="45" t="str">
        <f>IF(B320&gt;0,(VLOOKUP($B320,[1]Engagement!$B$317:$G$481,6,FALSE))," ")</f>
        <v xml:space="preserve"> </v>
      </c>
      <c r="H320" s="46" t="str">
        <f>IF(B320&gt;0,(VLOOKUP($B320,[1]Engagement!$B$317:$H$481,7,FALSE))," ")</f>
        <v xml:space="preserve"> </v>
      </c>
      <c r="I320" s="3" t="str">
        <f>IF(COUNTIF($F$274:$F320,F320)&lt;2,$F320," ")</f>
        <v xml:space="preserve"> </v>
      </c>
      <c r="J320" s="3">
        <f t="shared" si="20"/>
        <v>47</v>
      </c>
      <c r="K320" s="3" t="str">
        <f>IF(COUNTIF($F$274:$F320,F320)&lt;3,$F320," ")</f>
        <v xml:space="preserve"> </v>
      </c>
      <c r="L320" s="2">
        <f t="shared" si="21"/>
        <v>47</v>
      </c>
      <c r="M320" s="2" t="str">
        <f t="shared" si="22"/>
        <v/>
      </c>
      <c r="N320" s="2">
        <f t="shared" si="23"/>
        <v>100</v>
      </c>
    </row>
    <row r="321" spans="1:14" ht="15" customHeight="1" x14ac:dyDescent="0.35">
      <c r="A321" s="1">
        <v>48</v>
      </c>
      <c r="B321" s="44"/>
      <c r="C321" s="25">
        <v>48</v>
      </c>
      <c r="D321" s="26" t="str">
        <f>IF(B321&gt;0,(VLOOKUP($B321,[1]Engagement!$B$317:$G$481,3,FALSE))," ")</f>
        <v xml:space="preserve"> </v>
      </c>
      <c r="E321" s="26" t="str">
        <f>IF(B321&gt;0,(VLOOKUP($B321,[1]Engagement!$B$317:$G$481,4,FALSE))," ")</f>
        <v xml:space="preserve"> </v>
      </c>
      <c r="F321" s="26" t="str">
        <f>IF(B321&gt;0,(VLOOKUP($B321,[1]Engagement!$B$317:$G$481,5,FALSE))," ")</f>
        <v xml:space="preserve"> </v>
      </c>
      <c r="G321" s="45" t="str">
        <f>IF(B321&gt;0,(VLOOKUP($B321,[1]Engagement!$B$317:$G$481,6,FALSE))," ")</f>
        <v xml:space="preserve"> </v>
      </c>
      <c r="H321" s="46" t="str">
        <f>IF(B321&gt;0,(VLOOKUP($B321,[1]Engagement!$B$317:$H$481,7,FALSE))," ")</f>
        <v xml:space="preserve"> </v>
      </c>
      <c r="I321" s="3" t="str">
        <f>IF(COUNTIF($F$274:$F321,F321)&lt;2,$F321," ")</f>
        <v xml:space="preserve"> </v>
      </c>
      <c r="J321" s="3">
        <f t="shared" si="20"/>
        <v>48</v>
      </c>
      <c r="K321" s="3" t="str">
        <f>IF(COUNTIF($F$274:$F321,F321)&lt;3,$F321," ")</f>
        <v xml:space="preserve"> </v>
      </c>
      <c r="L321" s="2">
        <f t="shared" si="21"/>
        <v>48</v>
      </c>
      <c r="M321" s="2" t="str">
        <f t="shared" si="22"/>
        <v/>
      </c>
      <c r="N321" s="2">
        <f t="shared" si="23"/>
        <v>100</v>
      </c>
    </row>
    <row r="322" spans="1:14" ht="15" customHeight="1" x14ac:dyDescent="0.35">
      <c r="A322" s="1">
        <v>49</v>
      </c>
      <c r="B322" s="25"/>
      <c r="C322" s="25">
        <v>49</v>
      </c>
      <c r="D322" s="26" t="str">
        <f>IF(B322&gt;0,(VLOOKUP($B322,[1]Engagement!$B$317:$G$481,3,FALSE))," ")</f>
        <v xml:space="preserve"> </v>
      </c>
      <c r="E322" s="26" t="str">
        <f>IF(B322&gt;0,(VLOOKUP($B322,[1]Engagement!$B$317:$G$481,4,FALSE))," ")</f>
        <v xml:space="preserve"> </v>
      </c>
      <c r="F322" s="26" t="str">
        <f>IF(B322&gt;0,(VLOOKUP($B322,[1]Engagement!$B$317:$G$481,5,FALSE))," ")</f>
        <v xml:space="preserve"> </v>
      </c>
      <c r="G322" s="45" t="str">
        <f>IF(B322&gt;0,(VLOOKUP($B322,[1]Engagement!$B$317:$G$481,6,FALSE))," ")</f>
        <v xml:space="preserve"> </v>
      </c>
      <c r="H322" s="46" t="str">
        <f>IF(B322&gt;0,(VLOOKUP($B322,[1]Engagement!$B$317:$H$481,7,FALSE))," ")</f>
        <v xml:space="preserve"> </v>
      </c>
      <c r="I322" s="3" t="str">
        <f>IF(COUNTIF($F$274:$F322,F322)&lt;2,$F322," ")</f>
        <v xml:space="preserve"> </v>
      </c>
      <c r="J322" s="3">
        <f t="shared" si="20"/>
        <v>49</v>
      </c>
      <c r="K322" s="3" t="str">
        <f>IF(COUNTIF($F$274:$F322,F322)&lt;3,$F322," ")</f>
        <v xml:space="preserve"> </v>
      </c>
      <c r="L322" s="2">
        <f t="shared" si="21"/>
        <v>49</v>
      </c>
      <c r="M322" s="2" t="str">
        <f t="shared" si="22"/>
        <v/>
      </c>
      <c r="N322" s="2">
        <f t="shared" si="23"/>
        <v>100</v>
      </c>
    </row>
    <row r="323" spans="1:14" ht="15" customHeight="1" x14ac:dyDescent="0.35">
      <c r="A323" s="1">
        <v>50</v>
      </c>
      <c r="B323" s="44"/>
      <c r="C323" s="25">
        <v>50</v>
      </c>
      <c r="D323" s="26" t="str">
        <f>IF(B323&gt;0,(VLOOKUP($B323,[1]Engagement!$B$317:$G$481,3,FALSE))," ")</f>
        <v xml:space="preserve"> </v>
      </c>
      <c r="E323" s="26" t="str">
        <f>IF(B323&gt;0,(VLOOKUP($B323,[1]Engagement!$B$317:$G$481,4,FALSE))," ")</f>
        <v xml:space="preserve"> </v>
      </c>
      <c r="F323" s="26" t="str">
        <f>IF(B323&gt;0,(VLOOKUP($B323,[1]Engagement!$B$317:$G$481,5,FALSE))," ")</f>
        <v xml:space="preserve"> </v>
      </c>
      <c r="G323" s="45" t="str">
        <f>IF(B323&gt;0,(VLOOKUP($B323,[1]Engagement!$B$317:$G$481,6,FALSE))," ")</f>
        <v xml:space="preserve"> </v>
      </c>
      <c r="H323" s="46" t="str">
        <f>IF(B323&gt;0,(VLOOKUP($B323,[1]Engagement!$B$317:$H$481,7,FALSE))," ")</f>
        <v xml:space="preserve"> </v>
      </c>
      <c r="I323" s="3" t="str">
        <f>IF(COUNTIF($F$274:$F323,F323)&lt;2,$F323," ")</f>
        <v xml:space="preserve"> </v>
      </c>
      <c r="J323" s="3">
        <f t="shared" si="20"/>
        <v>50</v>
      </c>
      <c r="K323" s="3" t="str">
        <f>IF(COUNTIF($F$274:$F323,F323)&lt;3,$F323," ")</f>
        <v xml:space="preserve"> </v>
      </c>
      <c r="L323" s="2">
        <f t="shared" si="21"/>
        <v>50</v>
      </c>
      <c r="M323" s="2" t="str">
        <f t="shared" si="22"/>
        <v/>
      </c>
      <c r="N323" s="2">
        <f t="shared" si="23"/>
        <v>100</v>
      </c>
    </row>
    <row r="324" spans="1:14" ht="15" customHeight="1" x14ac:dyDescent="0.35">
      <c r="A324" s="1">
        <v>1</v>
      </c>
      <c r="B324" s="25"/>
      <c r="C324" s="25">
        <v>51</v>
      </c>
      <c r="D324" s="26" t="str">
        <f>IF(B324&gt;0,(VLOOKUP($B324,[1]Engagement!$B$317:$G$481,3,FALSE))," ")</f>
        <v xml:space="preserve"> </v>
      </c>
      <c r="E324" s="26" t="str">
        <f>IF(B324&gt;0,(VLOOKUP($B324,[1]Engagement!$B$317:$G$481,4,FALSE))," ")</f>
        <v xml:space="preserve"> </v>
      </c>
      <c r="F324" s="26" t="str">
        <f>IF(B324&gt;0,(VLOOKUP($B324,[1]Engagement!$B$317:$G$481,5,FALSE))," ")</f>
        <v xml:space="preserve"> </v>
      </c>
      <c r="G324" s="45" t="str">
        <f>IF(B324&gt;0,(VLOOKUP($B324,[1]Engagement!$B$317:$G$481,6,FALSE))," ")</f>
        <v xml:space="preserve"> </v>
      </c>
      <c r="H324" s="46" t="str">
        <f>IF(B324&gt;0,(VLOOKUP($B324,[1]Engagement!$B$317:$H$481,7,FALSE))," ")</f>
        <v xml:space="preserve"> </v>
      </c>
      <c r="I324" s="3" t="str">
        <f>IF(COUNTIF($F$324:$F324,F324)&lt;2,$F324," ")</f>
        <v xml:space="preserve"> </v>
      </c>
      <c r="J324" s="3">
        <f t="shared" ref="J324:J373" si="24">IF($E$268&lt;5,100,(IF(I324=F324,C324,"")))</f>
        <v>51</v>
      </c>
      <c r="K324" s="3" t="str">
        <f>IF(COUNTIF($F$324:$F324,F324)&lt;3,$F324," ")</f>
        <v xml:space="preserve"> </v>
      </c>
      <c r="L324" s="2">
        <f t="shared" si="21"/>
        <v>51</v>
      </c>
      <c r="M324" s="2" t="str">
        <f>IF(K324=I324,"",K324)</f>
        <v/>
      </c>
      <c r="N324" s="2">
        <f>IF($E$268&lt;5,100,(IF(M324=$F324,$C324,100)))</f>
        <v>100</v>
      </c>
    </row>
    <row r="325" spans="1:14" ht="15" customHeight="1" x14ac:dyDescent="0.35">
      <c r="A325" s="1">
        <v>2</v>
      </c>
      <c r="B325" s="25"/>
      <c r="C325" s="25">
        <v>52</v>
      </c>
      <c r="D325" s="26" t="str">
        <f>IF(B325&gt;0,(VLOOKUP($B325,[1]Engagement!$B$317:$G$481,3,FALSE))," ")</f>
        <v xml:space="preserve"> </v>
      </c>
      <c r="E325" s="26" t="str">
        <f>IF(B325&gt;0,(VLOOKUP($B325,[1]Engagement!$B$317:$G$481,4,FALSE))," ")</f>
        <v xml:space="preserve"> </v>
      </c>
      <c r="F325" s="26" t="str">
        <f>IF(B325&gt;0,(VLOOKUP($B325,[1]Engagement!$B$317:$G$481,5,FALSE))," ")</f>
        <v xml:space="preserve"> </v>
      </c>
      <c r="G325" s="45" t="str">
        <f>IF(B325&gt;0,(VLOOKUP($B325,[1]Engagement!$B$317:$G$481,6,FALSE))," ")</f>
        <v xml:space="preserve"> </v>
      </c>
      <c r="H325" s="46" t="str">
        <f>IF(B325&gt;0,(VLOOKUP($B325,[1]Engagement!$B$317:$H$481,7,FALSE))," ")</f>
        <v xml:space="preserve"> </v>
      </c>
      <c r="I325" s="3" t="str">
        <f>IF(COUNTIF($F$324:$F325,F325)&lt;2,$F325," ")</f>
        <v xml:space="preserve"> </v>
      </c>
      <c r="J325" s="3">
        <f t="shared" si="24"/>
        <v>52</v>
      </c>
      <c r="K325" s="3" t="str">
        <f>IF(COUNTIF($F$324:$F325,F325)&lt;3,$F325," ")</f>
        <v xml:space="preserve"> </v>
      </c>
      <c r="L325" s="2">
        <f t="shared" si="21"/>
        <v>52</v>
      </c>
      <c r="M325" s="2" t="str">
        <f t="shared" ref="M325:M373" si="25">IF(K325=I325,"",K325)</f>
        <v/>
      </c>
      <c r="N325" s="2">
        <f t="shared" ref="N325:N373" si="26">IF($E$268&lt;5,100,(IF(M325=$F325,$C325,100)))</f>
        <v>100</v>
      </c>
    </row>
    <row r="326" spans="1:14" ht="15" customHeight="1" x14ac:dyDescent="0.35">
      <c r="A326" s="1">
        <v>3</v>
      </c>
      <c r="B326" s="25"/>
      <c r="C326" s="25">
        <v>53</v>
      </c>
      <c r="D326" s="26" t="str">
        <f>IF(B326&gt;0,(VLOOKUP($B326,[1]Engagement!$B$317:$G$481,3,FALSE))," ")</f>
        <v xml:space="preserve"> </v>
      </c>
      <c r="E326" s="26" t="str">
        <f>IF(B326&gt;0,(VLOOKUP($B326,[1]Engagement!$B$317:$G$481,4,FALSE))," ")</f>
        <v xml:space="preserve"> </v>
      </c>
      <c r="F326" s="26" t="str">
        <f>IF(B326&gt;0,(VLOOKUP($B326,[1]Engagement!$B$317:$G$481,5,FALSE))," ")</f>
        <v xml:space="preserve"> </v>
      </c>
      <c r="G326" s="45" t="str">
        <f>IF(B326&gt;0,(VLOOKUP($B326,[1]Engagement!$B$317:$G$481,6,FALSE))," ")</f>
        <v xml:space="preserve"> </v>
      </c>
      <c r="H326" s="46" t="str">
        <f>IF(B326&gt;0,(VLOOKUP($B326,[1]Engagement!$B$317:$H$481,7,FALSE))," ")</f>
        <v xml:space="preserve"> </v>
      </c>
      <c r="I326" s="3" t="str">
        <f>IF(COUNTIF($F$324:$F326,F326)&lt;2,$F326," ")</f>
        <v xml:space="preserve"> </v>
      </c>
      <c r="J326" s="3">
        <f t="shared" si="24"/>
        <v>53</v>
      </c>
      <c r="K326" s="3" t="str">
        <f>IF(COUNTIF($F$324:$F326,F326)&lt;3,$F326," ")</f>
        <v xml:space="preserve"> </v>
      </c>
      <c r="L326" s="2">
        <f t="shared" si="21"/>
        <v>53</v>
      </c>
      <c r="M326" s="2" t="str">
        <f t="shared" si="25"/>
        <v/>
      </c>
      <c r="N326" s="2">
        <f t="shared" si="26"/>
        <v>100</v>
      </c>
    </row>
    <row r="327" spans="1:14" ht="15" customHeight="1" x14ac:dyDescent="0.35">
      <c r="A327" s="1">
        <v>4</v>
      </c>
      <c r="B327" s="25"/>
      <c r="C327" s="25">
        <v>54</v>
      </c>
      <c r="D327" s="26" t="str">
        <f>IF(B327&gt;0,(VLOOKUP($B327,[1]Engagement!$B$317:$G$481,3,FALSE))," ")</f>
        <v xml:space="preserve"> </v>
      </c>
      <c r="E327" s="26" t="str">
        <f>IF(B327&gt;0,(VLOOKUP($B327,[1]Engagement!$B$317:$G$481,4,FALSE))," ")</f>
        <v xml:space="preserve"> </v>
      </c>
      <c r="F327" s="26" t="str">
        <f>IF(B327&gt;0,(VLOOKUP($B327,[1]Engagement!$B$317:$G$481,5,FALSE))," ")</f>
        <v xml:space="preserve"> </v>
      </c>
      <c r="G327" s="45" t="str">
        <f>IF(B327&gt;0,(VLOOKUP($B327,[1]Engagement!$B$317:$G$481,6,FALSE))," ")</f>
        <v xml:space="preserve"> </v>
      </c>
      <c r="H327" s="46" t="str">
        <f>IF(B327&gt;0,(VLOOKUP($B327,[1]Engagement!$B$317:$H$481,7,FALSE))," ")</f>
        <v xml:space="preserve"> </v>
      </c>
      <c r="I327" s="3" t="str">
        <f>IF(COUNTIF($F$324:$F327,F327)&lt;2,$F327," ")</f>
        <v xml:space="preserve"> </v>
      </c>
      <c r="J327" s="3">
        <f t="shared" si="24"/>
        <v>54</v>
      </c>
      <c r="K327" s="3" t="str">
        <f>IF(COUNTIF($F$324:$F327,F327)&lt;3,$F327," ")</f>
        <v xml:space="preserve"> </v>
      </c>
      <c r="L327" s="2">
        <f t="shared" si="21"/>
        <v>54</v>
      </c>
      <c r="M327" s="2" t="str">
        <f t="shared" si="25"/>
        <v/>
      </c>
      <c r="N327" s="2">
        <f t="shared" si="26"/>
        <v>100</v>
      </c>
    </row>
    <row r="328" spans="1:14" ht="15" customHeight="1" x14ac:dyDescent="0.35">
      <c r="A328" s="1">
        <v>5</v>
      </c>
      <c r="B328" s="25"/>
      <c r="C328" s="25">
        <v>55</v>
      </c>
      <c r="D328" s="26" t="str">
        <f>IF(B328&gt;0,(VLOOKUP($B328,[1]Engagement!$B$317:$G$481,3,FALSE))," ")</f>
        <v xml:space="preserve"> </v>
      </c>
      <c r="E328" s="26" t="str">
        <f>IF(B328&gt;0,(VLOOKUP($B328,[1]Engagement!$B$317:$G$481,4,FALSE))," ")</f>
        <v xml:space="preserve"> </v>
      </c>
      <c r="F328" s="26" t="str">
        <f>IF(B328&gt;0,(VLOOKUP($B328,[1]Engagement!$B$317:$G$481,5,FALSE))," ")</f>
        <v xml:space="preserve"> </v>
      </c>
      <c r="G328" s="45" t="str">
        <f>IF(B328&gt;0,(VLOOKUP($B328,[1]Engagement!$B$317:$G$481,6,FALSE))," ")</f>
        <v xml:space="preserve"> </v>
      </c>
      <c r="H328" s="46" t="str">
        <f>IF(B328&gt;0,(VLOOKUP($B328,[1]Engagement!$B$317:$H$481,7,FALSE))," ")</f>
        <v xml:space="preserve"> </v>
      </c>
      <c r="I328" s="3" t="str">
        <f>IF(COUNTIF($F$324:$F328,F328)&lt;2,$F328," ")</f>
        <v xml:space="preserve"> </v>
      </c>
      <c r="J328" s="3">
        <f t="shared" si="24"/>
        <v>55</v>
      </c>
      <c r="K328" s="3" t="str">
        <f>IF(COUNTIF($F$324:$F328,F328)&lt;3,$F328," ")</f>
        <v xml:space="preserve"> </v>
      </c>
      <c r="L328" s="2">
        <f t="shared" si="21"/>
        <v>55</v>
      </c>
      <c r="M328" s="2" t="str">
        <f t="shared" si="25"/>
        <v/>
      </c>
      <c r="N328" s="2">
        <f t="shared" si="26"/>
        <v>100</v>
      </c>
    </row>
    <row r="329" spans="1:14" ht="15" customHeight="1" x14ac:dyDescent="0.35">
      <c r="A329" s="1">
        <v>6</v>
      </c>
      <c r="B329" s="25"/>
      <c r="C329" s="25">
        <v>56</v>
      </c>
      <c r="D329" s="26" t="str">
        <f>IF(B329&gt;0,(VLOOKUP($B329,[1]Engagement!$B$317:$G$481,3,FALSE))," ")</f>
        <v xml:space="preserve"> </v>
      </c>
      <c r="E329" s="26" t="str">
        <f>IF(B329&gt;0,(VLOOKUP($B329,[1]Engagement!$B$317:$G$481,4,FALSE))," ")</f>
        <v xml:space="preserve"> </v>
      </c>
      <c r="F329" s="26" t="str">
        <f>IF(B329&gt;0,(VLOOKUP($B329,[1]Engagement!$B$317:$G$481,5,FALSE))," ")</f>
        <v xml:space="preserve"> </v>
      </c>
      <c r="G329" s="45" t="str">
        <f>IF(B329&gt;0,(VLOOKUP($B329,[1]Engagement!$B$317:$G$481,6,FALSE))," ")</f>
        <v xml:space="preserve"> </v>
      </c>
      <c r="H329" s="46" t="str">
        <f>IF(B329&gt;0,(VLOOKUP($B329,[1]Engagement!$B$317:$H$481,7,FALSE))," ")</f>
        <v xml:space="preserve"> </v>
      </c>
      <c r="I329" s="3" t="str">
        <f>IF(COUNTIF($F$324:$F329,F329)&lt;2,$F329," ")</f>
        <v xml:space="preserve"> </v>
      </c>
      <c r="J329" s="3">
        <f t="shared" si="24"/>
        <v>56</v>
      </c>
      <c r="K329" s="3" t="str">
        <f>IF(COUNTIF($F$324:$F329,F329)&lt;3,$F329," ")</f>
        <v xml:space="preserve"> </v>
      </c>
      <c r="L329" s="2">
        <f t="shared" si="21"/>
        <v>56</v>
      </c>
      <c r="M329" s="2" t="str">
        <f t="shared" si="25"/>
        <v/>
      </c>
      <c r="N329" s="2">
        <f t="shared" si="26"/>
        <v>100</v>
      </c>
    </row>
    <row r="330" spans="1:14" ht="15" customHeight="1" x14ac:dyDescent="0.35">
      <c r="A330" s="1">
        <v>7</v>
      </c>
      <c r="B330" s="25"/>
      <c r="C330" s="25">
        <v>57</v>
      </c>
      <c r="D330" s="26" t="str">
        <f>IF(B330&gt;0,(VLOOKUP($B330,[1]Engagement!$B$317:$G$481,3,FALSE))," ")</f>
        <v xml:space="preserve"> </v>
      </c>
      <c r="E330" s="26" t="str">
        <f>IF(B330&gt;0,(VLOOKUP($B330,[1]Engagement!$B$317:$G$481,4,FALSE))," ")</f>
        <v xml:space="preserve"> </v>
      </c>
      <c r="F330" s="26" t="str">
        <f>IF(B330&gt;0,(VLOOKUP($B330,[1]Engagement!$B$317:$G$481,5,FALSE))," ")</f>
        <v xml:space="preserve"> </v>
      </c>
      <c r="G330" s="45" t="str">
        <f>IF(B330&gt;0,(VLOOKUP($B330,[1]Engagement!$B$317:$G$481,6,FALSE))," ")</f>
        <v xml:space="preserve"> </v>
      </c>
      <c r="H330" s="46" t="str">
        <f>IF(B330&gt;0,(VLOOKUP($B330,[1]Engagement!$B$317:$H$481,7,FALSE))," ")</f>
        <v xml:space="preserve"> </v>
      </c>
      <c r="I330" s="3" t="str">
        <f>IF(COUNTIF($F$324:$F330,F330)&lt;2,$F330," ")</f>
        <v xml:space="preserve"> </v>
      </c>
      <c r="J330" s="3">
        <f t="shared" si="24"/>
        <v>57</v>
      </c>
      <c r="K330" s="3" t="str">
        <f>IF(COUNTIF($F$324:$F330,F330)&lt;3,$F330," ")</f>
        <v xml:space="preserve"> </v>
      </c>
      <c r="L330" s="2">
        <f t="shared" si="21"/>
        <v>57</v>
      </c>
      <c r="M330" s="2" t="str">
        <f t="shared" si="25"/>
        <v/>
      </c>
      <c r="N330" s="2">
        <f t="shared" si="26"/>
        <v>100</v>
      </c>
    </row>
    <row r="331" spans="1:14" ht="15" customHeight="1" x14ac:dyDescent="0.35">
      <c r="A331" s="1">
        <v>8</v>
      </c>
      <c r="B331" s="25"/>
      <c r="C331" s="25">
        <v>58</v>
      </c>
      <c r="D331" s="26" t="str">
        <f>IF(B331&gt;0,(VLOOKUP($B331,[1]Engagement!$B$317:$G$481,3,FALSE))," ")</f>
        <v xml:space="preserve"> </v>
      </c>
      <c r="E331" s="26" t="str">
        <f>IF(B331&gt;0,(VLOOKUP($B331,[1]Engagement!$B$317:$G$481,4,FALSE))," ")</f>
        <v xml:space="preserve"> </v>
      </c>
      <c r="F331" s="26" t="str">
        <f>IF(B331&gt;0,(VLOOKUP($B331,[1]Engagement!$B$317:$G$481,5,FALSE))," ")</f>
        <v xml:space="preserve"> </v>
      </c>
      <c r="G331" s="45" t="str">
        <f>IF(B331&gt;0,(VLOOKUP($B331,[1]Engagement!$B$317:$G$481,6,FALSE))," ")</f>
        <v xml:space="preserve"> </v>
      </c>
      <c r="H331" s="46" t="str">
        <f>IF(B331&gt;0,(VLOOKUP($B331,[1]Engagement!$B$317:$H$481,7,FALSE))," ")</f>
        <v xml:space="preserve"> </v>
      </c>
      <c r="I331" s="3" t="str">
        <f>IF(COUNTIF($F$324:$F331,F331)&lt;2,$F331," ")</f>
        <v xml:space="preserve"> </v>
      </c>
      <c r="J331" s="3">
        <f t="shared" si="24"/>
        <v>58</v>
      </c>
      <c r="K331" s="3" t="str">
        <f>IF(COUNTIF($F$324:$F331,F331)&lt;3,$F331," ")</f>
        <v xml:space="preserve"> </v>
      </c>
      <c r="L331" s="2">
        <f t="shared" si="21"/>
        <v>58</v>
      </c>
      <c r="M331" s="2" t="str">
        <f t="shared" si="25"/>
        <v/>
      </c>
      <c r="N331" s="2">
        <f t="shared" si="26"/>
        <v>100</v>
      </c>
    </row>
    <row r="332" spans="1:14" ht="15" customHeight="1" x14ac:dyDescent="0.35">
      <c r="A332" s="1">
        <v>9</v>
      </c>
      <c r="B332" s="25"/>
      <c r="C332" s="25">
        <v>59</v>
      </c>
      <c r="D332" s="26" t="str">
        <f>IF(B332&gt;0,(VLOOKUP($B332,[1]Engagement!$B$317:$G$481,3,FALSE))," ")</f>
        <v xml:space="preserve"> </v>
      </c>
      <c r="E332" s="26" t="str">
        <f>IF(B332&gt;0,(VLOOKUP($B332,[1]Engagement!$B$317:$G$481,4,FALSE))," ")</f>
        <v xml:space="preserve"> </v>
      </c>
      <c r="F332" s="26" t="str">
        <f>IF(B332&gt;0,(VLOOKUP($B332,[1]Engagement!$B$317:$G$481,5,FALSE))," ")</f>
        <v xml:space="preserve"> </v>
      </c>
      <c r="G332" s="45" t="str">
        <f>IF(B332&gt;0,(VLOOKUP($B332,[1]Engagement!$B$317:$G$481,6,FALSE))," ")</f>
        <v xml:space="preserve"> </v>
      </c>
      <c r="H332" s="46" t="str">
        <f>IF(B332&gt;0,(VLOOKUP($B332,[1]Engagement!$B$317:$H$481,7,FALSE))," ")</f>
        <v xml:space="preserve"> </v>
      </c>
      <c r="I332" s="3" t="str">
        <f>IF(COUNTIF($F$324:$F332,F332)&lt;2,$F332," ")</f>
        <v xml:space="preserve"> </v>
      </c>
      <c r="J332" s="3">
        <f t="shared" si="24"/>
        <v>59</v>
      </c>
      <c r="K332" s="3" t="str">
        <f>IF(COUNTIF($F$324:$F332,F332)&lt;3,$F332," ")</f>
        <v xml:space="preserve"> </v>
      </c>
      <c r="L332" s="2">
        <f t="shared" si="21"/>
        <v>59</v>
      </c>
      <c r="M332" s="2" t="str">
        <f t="shared" si="25"/>
        <v/>
      </c>
      <c r="N332" s="2">
        <f t="shared" si="26"/>
        <v>100</v>
      </c>
    </row>
    <row r="333" spans="1:14" ht="15" customHeight="1" x14ac:dyDescent="0.35">
      <c r="A333" s="1">
        <v>10</v>
      </c>
      <c r="B333" s="25"/>
      <c r="C333" s="25">
        <v>60</v>
      </c>
      <c r="D333" s="26" t="str">
        <f>IF(B333&gt;0,(VLOOKUP($B333,[1]Engagement!$B$317:$G$481,3,FALSE))," ")</f>
        <v xml:space="preserve"> </v>
      </c>
      <c r="E333" s="26" t="str">
        <f>IF(B333&gt;0,(VLOOKUP($B333,[1]Engagement!$B$317:$G$481,4,FALSE))," ")</f>
        <v xml:space="preserve"> </v>
      </c>
      <c r="F333" s="26" t="str">
        <f>IF(B333&gt;0,(VLOOKUP($B333,[1]Engagement!$B$317:$G$481,5,FALSE))," ")</f>
        <v xml:space="preserve"> </v>
      </c>
      <c r="G333" s="45" t="str">
        <f>IF(B333&gt;0,(VLOOKUP($B333,[1]Engagement!$B$317:$G$481,6,FALSE))," ")</f>
        <v xml:space="preserve"> </v>
      </c>
      <c r="H333" s="46" t="str">
        <f>IF(B333&gt;0,(VLOOKUP($B333,[1]Engagement!$B$317:$H$481,7,FALSE))," ")</f>
        <v xml:space="preserve"> </v>
      </c>
      <c r="I333" s="3" t="str">
        <f>IF(COUNTIF($F$324:$F333,F333)&lt;2,$F333," ")</f>
        <v xml:space="preserve"> </v>
      </c>
      <c r="J333" s="3">
        <f t="shared" si="24"/>
        <v>60</v>
      </c>
      <c r="K333" s="3" t="str">
        <f>IF(COUNTIF($F$324:$F333,F333)&lt;3,$F333," ")</f>
        <v xml:space="preserve"> </v>
      </c>
      <c r="L333" s="2">
        <f t="shared" si="21"/>
        <v>60</v>
      </c>
      <c r="M333" s="2" t="str">
        <f t="shared" si="25"/>
        <v/>
      </c>
      <c r="N333" s="2">
        <f t="shared" si="26"/>
        <v>100</v>
      </c>
    </row>
    <row r="334" spans="1:14" ht="15" customHeight="1" x14ac:dyDescent="0.35">
      <c r="A334" s="1">
        <v>11</v>
      </c>
      <c r="B334" s="25"/>
      <c r="C334" s="25">
        <v>61</v>
      </c>
      <c r="D334" s="26" t="str">
        <f>IF(B334&gt;0,(VLOOKUP($B334,[1]Engagement!$B$317:$G$481,3,FALSE))," ")</f>
        <v xml:space="preserve"> </v>
      </c>
      <c r="E334" s="26" t="str">
        <f>IF(B334&gt;0,(VLOOKUP($B334,[1]Engagement!$B$317:$G$481,4,FALSE))," ")</f>
        <v xml:space="preserve"> </v>
      </c>
      <c r="F334" s="26" t="str">
        <f>IF(B334&gt;0,(VLOOKUP($B334,[1]Engagement!$B$317:$G$481,5,FALSE))," ")</f>
        <v xml:space="preserve"> </v>
      </c>
      <c r="G334" s="45" t="str">
        <f>IF(B334&gt;0,(VLOOKUP($B334,[1]Engagement!$B$317:$G$481,6,FALSE))," ")</f>
        <v xml:space="preserve"> </v>
      </c>
      <c r="H334" s="46" t="str">
        <f>IF(B334&gt;0,(VLOOKUP($B334,[1]Engagement!$B$317:$H$481,7,FALSE))," ")</f>
        <v xml:space="preserve"> </v>
      </c>
      <c r="I334" s="3" t="str">
        <f>IF(COUNTIF($F$324:$F334,F334)&lt;2,$F334," ")</f>
        <v xml:space="preserve"> </v>
      </c>
      <c r="J334" s="3">
        <f t="shared" si="24"/>
        <v>61</v>
      </c>
      <c r="K334" s="3" t="str">
        <f>IF(COUNTIF($F$324:$F334,F334)&lt;3,$F334," ")</f>
        <v xml:space="preserve"> </v>
      </c>
      <c r="L334" s="2">
        <f t="shared" si="21"/>
        <v>61</v>
      </c>
      <c r="M334" s="2" t="str">
        <f t="shared" si="25"/>
        <v/>
      </c>
      <c r="N334" s="2">
        <f t="shared" si="26"/>
        <v>100</v>
      </c>
    </row>
    <row r="335" spans="1:14" ht="15" customHeight="1" x14ac:dyDescent="0.35">
      <c r="A335" s="1">
        <v>12</v>
      </c>
      <c r="B335" s="25"/>
      <c r="C335" s="25">
        <v>62</v>
      </c>
      <c r="D335" s="26" t="str">
        <f>IF(B335&gt;0,(VLOOKUP($B335,[1]Engagement!$B$317:$G$481,3,FALSE))," ")</f>
        <v xml:space="preserve"> </v>
      </c>
      <c r="E335" s="26" t="str">
        <f>IF(B335&gt;0,(VLOOKUP($B335,[1]Engagement!$B$317:$G$481,4,FALSE))," ")</f>
        <v xml:space="preserve"> </v>
      </c>
      <c r="F335" s="26" t="str">
        <f>IF(B335&gt;0,(VLOOKUP($B335,[1]Engagement!$B$317:$G$481,5,FALSE))," ")</f>
        <v xml:space="preserve"> </v>
      </c>
      <c r="G335" s="45" t="str">
        <f>IF(B335&gt;0,(VLOOKUP($B335,[1]Engagement!$B$317:$G$481,6,FALSE))," ")</f>
        <v xml:space="preserve"> </v>
      </c>
      <c r="H335" s="46" t="str">
        <f>IF(B335&gt;0,(VLOOKUP($B335,[1]Engagement!$B$317:$H$481,7,FALSE))," ")</f>
        <v xml:space="preserve"> </v>
      </c>
      <c r="I335" s="3" t="str">
        <f>IF(COUNTIF($F$324:$F335,F335)&lt;2,$F335," ")</f>
        <v xml:space="preserve"> </v>
      </c>
      <c r="J335" s="3">
        <f t="shared" si="24"/>
        <v>62</v>
      </c>
      <c r="K335" s="3" t="str">
        <f>IF(COUNTIF($F$324:$F335,F335)&lt;3,$F335," ")</f>
        <v xml:space="preserve"> </v>
      </c>
      <c r="L335" s="2">
        <f t="shared" si="21"/>
        <v>62</v>
      </c>
      <c r="M335" s="2" t="str">
        <f t="shared" si="25"/>
        <v/>
      </c>
      <c r="N335" s="2">
        <f t="shared" si="26"/>
        <v>100</v>
      </c>
    </row>
    <row r="336" spans="1:14" ht="15" customHeight="1" x14ac:dyDescent="0.35">
      <c r="A336" s="1">
        <v>13</v>
      </c>
      <c r="B336" s="25"/>
      <c r="C336" s="25">
        <v>63</v>
      </c>
      <c r="D336" s="26" t="str">
        <f>IF(B336&gt;0,(VLOOKUP($B336,[1]Engagement!$B$317:$G$481,3,FALSE))," ")</f>
        <v xml:space="preserve"> </v>
      </c>
      <c r="E336" s="26" t="str">
        <f>IF(B336&gt;0,(VLOOKUP($B336,[1]Engagement!$B$317:$G$481,4,FALSE))," ")</f>
        <v xml:space="preserve"> </v>
      </c>
      <c r="F336" s="26" t="str">
        <f>IF(B336&gt;0,(VLOOKUP($B336,[1]Engagement!$B$317:$G$481,5,FALSE))," ")</f>
        <v xml:space="preserve"> </v>
      </c>
      <c r="G336" s="45" t="str">
        <f>IF(B336&gt;0,(VLOOKUP($B336,[1]Engagement!$B$317:$G$481,6,FALSE))," ")</f>
        <v xml:space="preserve"> </v>
      </c>
      <c r="H336" s="46" t="str">
        <f>IF(B336&gt;0,(VLOOKUP($B336,[1]Engagement!$B$317:$H$481,7,FALSE))," ")</f>
        <v xml:space="preserve"> </v>
      </c>
      <c r="I336" s="3" t="str">
        <f>IF(COUNTIF($F$324:$F336,F336)&lt;2,$F336," ")</f>
        <v xml:space="preserve"> </v>
      </c>
      <c r="J336" s="3">
        <f t="shared" si="24"/>
        <v>63</v>
      </c>
      <c r="K336" s="3" t="str">
        <f>IF(COUNTIF($F$324:$F336,F336)&lt;3,$F336," ")</f>
        <v xml:space="preserve"> </v>
      </c>
      <c r="L336" s="2">
        <f t="shared" si="21"/>
        <v>63</v>
      </c>
      <c r="M336" s="2" t="str">
        <f t="shared" si="25"/>
        <v/>
      </c>
      <c r="N336" s="2">
        <f t="shared" si="26"/>
        <v>100</v>
      </c>
    </row>
    <row r="337" spans="1:14" ht="15" customHeight="1" x14ac:dyDescent="0.35">
      <c r="A337" s="1">
        <v>14</v>
      </c>
      <c r="B337" s="25"/>
      <c r="C337" s="25">
        <v>64</v>
      </c>
      <c r="D337" s="26" t="str">
        <f>IF(B337&gt;0,(VLOOKUP($B337,[1]Engagement!$B$317:$G$481,3,FALSE))," ")</f>
        <v xml:space="preserve"> </v>
      </c>
      <c r="E337" s="26" t="str">
        <f>IF(B337&gt;0,(VLOOKUP($B337,[1]Engagement!$B$317:$G$481,4,FALSE))," ")</f>
        <v xml:space="preserve"> </v>
      </c>
      <c r="F337" s="26" t="str">
        <f>IF(B337&gt;0,(VLOOKUP($B337,[1]Engagement!$B$317:$G$481,5,FALSE))," ")</f>
        <v xml:space="preserve"> </v>
      </c>
      <c r="G337" s="45" t="str">
        <f>IF(B337&gt;0,(VLOOKUP($B337,[1]Engagement!$B$317:$G$481,6,FALSE))," ")</f>
        <v xml:space="preserve"> </v>
      </c>
      <c r="H337" s="46" t="str">
        <f>IF(B337&gt;0,(VLOOKUP($B337,[1]Engagement!$B$317:$H$481,7,FALSE))," ")</f>
        <v xml:space="preserve"> </v>
      </c>
      <c r="I337" s="3" t="str">
        <f>IF(COUNTIF($F$324:$F337,F337)&lt;2,$F337," ")</f>
        <v xml:space="preserve"> </v>
      </c>
      <c r="J337" s="3">
        <f t="shared" si="24"/>
        <v>64</v>
      </c>
      <c r="K337" s="3" t="str">
        <f>IF(COUNTIF($F$324:$F337,F337)&lt;3,$F337," ")</f>
        <v xml:space="preserve"> </v>
      </c>
      <c r="L337" s="2">
        <f t="shared" si="21"/>
        <v>64</v>
      </c>
      <c r="M337" s="2" t="str">
        <f t="shared" si="25"/>
        <v/>
      </c>
      <c r="N337" s="2">
        <f t="shared" si="26"/>
        <v>100</v>
      </c>
    </row>
    <row r="338" spans="1:14" ht="15" customHeight="1" x14ac:dyDescent="0.35">
      <c r="A338" s="1">
        <v>15</v>
      </c>
      <c r="B338" s="25"/>
      <c r="C338" s="25">
        <v>65</v>
      </c>
      <c r="D338" s="26" t="str">
        <f>IF(B338&gt;0,(VLOOKUP($B338,[1]Engagement!$B$317:$G$481,3,FALSE))," ")</f>
        <v xml:space="preserve"> </v>
      </c>
      <c r="E338" s="26" t="str">
        <f>IF(B338&gt;0,(VLOOKUP($B338,[1]Engagement!$B$317:$G$481,4,FALSE))," ")</f>
        <v xml:space="preserve"> </v>
      </c>
      <c r="F338" s="26" t="str">
        <f>IF(B338&gt;0,(VLOOKUP($B338,[1]Engagement!$B$317:$G$481,5,FALSE))," ")</f>
        <v xml:space="preserve"> </v>
      </c>
      <c r="G338" s="45" t="str">
        <f>IF(B338&gt;0,(VLOOKUP($B338,[1]Engagement!$B$317:$G$481,6,FALSE))," ")</f>
        <v xml:space="preserve"> </v>
      </c>
      <c r="H338" s="46" t="str">
        <f>IF(B338&gt;0,(VLOOKUP($B338,[1]Engagement!$B$317:$H$481,7,FALSE))," ")</f>
        <v xml:space="preserve"> </v>
      </c>
      <c r="I338" s="3" t="str">
        <f>IF(COUNTIF($F$324:$F338,F338)&lt;2,$F338," ")</f>
        <v xml:space="preserve"> </v>
      </c>
      <c r="J338" s="3">
        <f t="shared" si="24"/>
        <v>65</v>
      </c>
      <c r="K338" s="3" t="str">
        <f>IF(COUNTIF($F$324:$F338,F338)&lt;3,$F338," ")</f>
        <v xml:space="preserve"> </v>
      </c>
      <c r="L338" s="2">
        <f t="shared" si="21"/>
        <v>65</v>
      </c>
      <c r="M338" s="2" t="str">
        <f t="shared" si="25"/>
        <v/>
      </c>
      <c r="N338" s="2">
        <f t="shared" si="26"/>
        <v>100</v>
      </c>
    </row>
    <row r="339" spans="1:14" ht="15" customHeight="1" x14ac:dyDescent="0.35">
      <c r="A339" s="1">
        <v>16</v>
      </c>
      <c r="B339" s="25"/>
      <c r="C339" s="25">
        <v>66</v>
      </c>
      <c r="D339" s="26" t="str">
        <f>IF(B339&gt;0,(VLOOKUP($B339,[1]Engagement!$B$317:$G$481,3,FALSE))," ")</f>
        <v xml:space="preserve"> </v>
      </c>
      <c r="E339" s="26" t="str">
        <f>IF(B339&gt;0,(VLOOKUP($B339,[1]Engagement!$B$317:$G$481,4,FALSE))," ")</f>
        <v xml:space="preserve"> </v>
      </c>
      <c r="F339" s="26" t="str">
        <f>IF(B339&gt;0,(VLOOKUP($B339,[1]Engagement!$B$317:$G$481,5,FALSE))," ")</f>
        <v xml:space="preserve"> </v>
      </c>
      <c r="G339" s="45" t="str">
        <f>IF(B339&gt;0,(VLOOKUP($B339,[1]Engagement!$B$317:$G$481,6,FALSE))," ")</f>
        <v xml:space="preserve"> </v>
      </c>
      <c r="H339" s="46" t="str">
        <f>IF(B339&gt;0,(VLOOKUP($B339,[1]Engagement!$B$317:$H$481,7,FALSE))," ")</f>
        <v xml:space="preserve"> </v>
      </c>
      <c r="I339" s="3" t="str">
        <f>IF(COUNTIF($F$324:$F339,F339)&lt;2,$F339," ")</f>
        <v xml:space="preserve"> </v>
      </c>
      <c r="J339" s="3">
        <f t="shared" si="24"/>
        <v>66</v>
      </c>
      <c r="K339" s="3" t="str">
        <f>IF(COUNTIF($F$324:$F339,F339)&lt;3,$F339," ")</f>
        <v xml:space="preserve"> </v>
      </c>
      <c r="L339" s="2">
        <f t="shared" si="21"/>
        <v>66</v>
      </c>
      <c r="M339" s="2" t="str">
        <f t="shared" si="25"/>
        <v/>
      </c>
      <c r="N339" s="2">
        <f t="shared" si="26"/>
        <v>100</v>
      </c>
    </row>
    <row r="340" spans="1:14" ht="15" customHeight="1" x14ac:dyDescent="0.35">
      <c r="A340" s="1">
        <v>17</v>
      </c>
      <c r="B340" s="25"/>
      <c r="C340" s="25">
        <v>67</v>
      </c>
      <c r="D340" s="26" t="str">
        <f>IF(B340&gt;0,(VLOOKUP($B340,[1]Engagement!$B$317:$G$481,3,FALSE))," ")</f>
        <v xml:space="preserve"> </v>
      </c>
      <c r="E340" s="26" t="str">
        <f>IF(B340&gt;0,(VLOOKUP($B340,[1]Engagement!$B$317:$G$481,4,FALSE))," ")</f>
        <v xml:space="preserve"> </v>
      </c>
      <c r="F340" s="26" t="str">
        <f>IF(B340&gt;0,(VLOOKUP($B340,[1]Engagement!$B$317:$G$481,5,FALSE))," ")</f>
        <v xml:space="preserve"> </v>
      </c>
      <c r="G340" s="45" t="str">
        <f>IF(B340&gt;0,(VLOOKUP($B340,[1]Engagement!$B$317:$G$481,6,FALSE))," ")</f>
        <v xml:space="preserve"> </v>
      </c>
      <c r="H340" s="46" t="str">
        <f>IF(B340&gt;0,(VLOOKUP($B340,[1]Engagement!$B$317:$H$481,7,FALSE))," ")</f>
        <v xml:space="preserve"> </v>
      </c>
      <c r="I340" s="3" t="str">
        <f>IF(COUNTIF($F$324:$F340,F340)&lt;2,$F340," ")</f>
        <v xml:space="preserve"> </v>
      </c>
      <c r="J340" s="3">
        <f t="shared" si="24"/>
        <v>67</v>
      </c>
      <c r="K340" s="3" t="str">
        <f>IF(COUNTIF($F$324:$F340,F340)&lt;3,$F340," ")</f>
        <v xml:space="preserve"> </v>
      </c>
      <c r="L340" s="2">
        <f t="shared" si="21"/>
        <v>67</v>
      </c>
      <c r="M340" s="2" t="str">
        <f t="shared" si="25"/>
        <v/>
      </c>
      <c r="N340" s="2">
        <f t="shared" si="26"/>
        <v>100</v>
      </c>
    </row>
    <row r="341" spans="1:14" ht="15" customHeight="1" x14ac:dyDescent="0.35">
      <c r="A341" s="1">
        <v>18</v>
      </c>
      <c r="B341" s="25"/>
      <c r="C341" s="25">
        <v>68</v>
      </c>
      <c r="D341" s="26" t="str">
        <f>IF(B341&gt;0,(VLOOKUP($B341,[1]Engagement!$B$317:$G$481,3,FALSE))," ")</f>
        <v xml:space="preserve"> </v>
      </c>
      <c r="E341" s="26" t="str">
        <f>IF(B341&gt;0,(VLOOKUP($B341,[1]Engagement!$B$317:$G$481,4,FALSE))," ")</f>
        <v xml:space="preserve"> </v>
      </c>
      <c r="F341" s="26" t="str">
        <f>IF(B341&gt;0,(VLOOKUP($B341,[1]Engagement!$B$317:$G$481,5,FALSE))," ")</f>
        <v xml:space="preserve"> </v>
      </c>
      <c r="G341" s="45" t="str">
        <f>IF(B341&gt;0,(VLOOKUP($B341,[1]Engagement!$B$317:$G$481,6,FALSE))," ")</f>
        <v xml:space="preserve"> </v>
      </c>
      <c r="H341" s="46" t="str">
        <f>IF(B341&gt;0,(VLOOKUP($B341,[1]Engagement!$B$317:$H$481,7,FALSE))," ")</f>
        <v xml:space="preserve"> </v>
      </c>
      <c r="I341" s="3" t="str">
        <f>IF(COUNTIF($F$324:$F341,F341)&lt;2,$F341," ")</f>
        <v xml:space="preserve"> </v>
      </c>
      <c r="J341" s="3">
        <f t="shared" si="24"/>
        <v>68</v>
      </c>
      <c r="K341" s="3" t="str">
        <f>IF(COUNTIF($F$324:$F341,F341)&lt;3,$F341," ")</f>
        <v xml:space="preserve"> </v>
      </c>
      <c r="L341" s="2">
        <f t="shared" si="21"/>
        <v>68</v>
      </c>
      <c r="M341" s="2" t="str">
        <f t="shared" si="25"/>
        <v/>
      </c>
      <c r="N341" s="2">
        <f t="shared" si="26"/>
        <v>100</v>
      </c>
    </row>
    <row r="342" spans="1:14" ht="15" customHeight="1" x14ac:dyDescent="0.35">
      <c r="A342" s="1">
        <v>19</v>
      </c>
      <c r="B342" s="44"/>
      <c r="C342" s="25">
        <v>69</v>
      </c>
      <c r="D342" s="26" t="str">
        <f>IF(B342&gt;0,(VLOOKUP($B342,[1]Engagement!$B$317:$G$481,3,FALSE))," ")</f>
        <v xml:space="preserve"> </v>
      </c>
      <c r="E342" s="26" t="str">
        <f>IF(B342&gt;0,(VLOOKUP($B342,[1]Engagement!$B$317:$G$481,4,FALSE))," ")</f>
        <v xml:space="preserve"> </v>
      </c>
      <c r="F342" s="26" t="str">
        <f>IF(B342&gt;0,(VLOOKUP($B342,[1]Engagement!$B$317:$G$481,5,FALSE))," ")</f>
        <v xml:space="preserve"> </v>
      </c>
      <c r="G342" s="45" t="str">
        <f>IF(B342&gt;0,(VLOOKUP($B342,[1]Engagement!$B$317:$G$481,6,FALSE))," ")</f>
        <v xml:space="preserve"> </v>
      </c>
      <c r="H342" s="46" t="str">
        <f>IF(B342&gt;0,(VLOOKUP($B342,[1]Engagement!$B$317:$H$481,7,FALSE))," ")</f>
        <v xml:space="preserve"> </v>
      </c>
      <c r="I342" s="3" t="str">
        <f>IF(COUNTIF($F$324:$F342,F342)&lt;2,$F342," ")</f>
        <v xml:space="preserve"> </v>
      </c>
      <c r="J342" s="3">
        <f t="shared" si="24"/>
        <v>69</v>
      </c>
      <c r="K342" s="3" t="str">
        <f>IF(COUNTIF($F$324:$F342,F342)&lt;3,$F342," ")</f>
        <v xml:space="preserve"> </v>
      </c>
      <c r="L342" s="2">
        <f t="shared" si="21"/>
        <v>69</v>
      </c>
      <c r="M342" s="2" t="str">
        <f t="shared" si="25"/>
        <v/>
      </c>
      <c r="N342" s="2">
        <f t="shared" si="26"/>
        <v>100</v>
      </c>
    </row>
    <row r="343" spans="1:14" ht="15" customHeight="1" x14ac:dyDescent="0.35">
      <c r="A343" s="1">
        <v>20</v>
      </c>
      <c r="B343" s="47"/>
      <c r="C343" s="25">
        <v>70</v>
      </c>
      <c r="D343" s="26" t="str">
        <f>IF(B343&gt;0,(VLOOKUP($B343,[1]Engagement!$B$317:$G$481,3,FALSE))," ")</f>
        <v xml:space="preserve"> </v>
      </c>
      <c r="E343" s="26" t="str">
        <f>IF(B343&gt;0,(VLOOKUP($B343,[1]Engagement!$B$317:$G$481,4,FALSE))," ")</f>
        <v xml:space="preserve"> </v>
      </c>
      <c r="F343" s="26" t="str">
        <f>IF(B343&gt;0,(VLOOKUP($B343,[1]Engagement!$B$317:$G$481,5,FALSE))," ")</f>
        <v xml:space="preserve"> </v>
      </c>
      <c r="G343" s="45" t="str">
        <f>IF(B343&gt;0,(VLOOKUP($B343,[1]Engagement!$B$317:$G$481,6,FALSE))," ")</f>
        <v xml:space="preserve"> </v>
      </c>
      <c r="H343" s="46" t="str">
        <f>IF(B343&gt;0,(VLOOKUP($B343,[1]Engagement!$B$317:$H$481,7,FALSE))," ")</f>
        <v xml:space="preserve"> </v>
      </c>
      <c r="I343" s="3" t="str">
        <f>IF(COUNTIF($F$324:$F343,F343)&lt;2,$F343," ")</f>
        <v xml:space="preserve"> </v>
      </c>
      <c r="J343" s="3">
        <f t="shared" si="24"/>
        <v>70</v>
      </c>
      <c r="K343" s="3" t="str">
        <f>IF(COUNTIF($F$324:$F343,F343)&lt;3,$F343," ")</f>
        <v xml:space="preserve"> </v>
      </c>
      <c r="L343" s="2">
        <f t="shared" si="21"/>
        <v>70</v>
      </c>
      <c r="M343" s="2" t="str">
        <f t="shared" si="25"/>
        <v/>
      </c>
      <c r="N343" s="2">
        <f t="shared" si="26"/>
        <v>100</v>
      </c>
    </row>
    <row r="344" spans="1:14" ht="15" customHeight="1" x14ac:dyDescent="0.35">
      <c r="A344" s="1">
        <v>21</v>
      </c>
      <c r="B344" s="44"/>
      <c r="C344" s="25">
        <v>71</v>
      </c>
      <c r="D344" s="26" t="str">
        <f>IF(B344&gt;0,(VLOOKUP($B344,[1]Engagement!$B$317:$G$481,3,FALSE))," ")</f>
        <v xml:space="preserve"> </v>
      </c>
      <c r="E344" s="26" t="str">
        <f>IF(B344&gt;0,(VLOOKUP($B344,[1]Engagement!$B$317:$G$481,4,FALSE))," ")</f>
        <v xml:space="preserve"> </v>
      </c>
      <c r="F344" s="26" t="str">
        <f>IF(B344&gt;0,(VLOOKUP($B344,[1]Engagement!$B$317:$G$481,5,FALSE))," ")</f>
        <v xml:space="preserve"> </v>
      </c>
      <c r="G344" s="45" t="str">
        <f>IF(B344&gt;0,(VLOOKUP($B344,[1]Engagement!$B$317:$G$481,6,FALSE))," ")</f>
        <v xml:space="preserve"> </v>
      </c>
      <c r="H344" s="46" t="str">
        <f>IF(B344&gt;0,(VLOOKUP($B344,[1]Engagement!$B$317:$H$481,7,FALSE))," ")</f>
        <v xml:space="preserve"> </v>
      </c>
      <c r="I344" s="3" t="str">
        <f>IF(COUNTIF($F$324:$F344,F344)&lt;2,$F344," ")</f>
        <v xml:space="preserve"> </v>
      </c>
      <c r="J344" s="3">
        <f t="shared" si="24"/>
        <v>71</v>
      </c>
      <c r="K344" s="3" t="str">
        <f>IF(COUNTIF($F$324:$F344,F344)&lt;3,$F344," ")</f>
        <v xml:space="preserve"> </v>
      </c>
      <c r="L344" s="2">
        <f t="shared" si="21"/>
        <v>71</v>
      </c>
      <c r="M344" s="2" t="str">
        <f t="shared" si="25"/>
        <v/>
      </c>
      <c r="N344" s="2">
        <f t="shared" si="26"/>
        <v>100</v>
      </c>
    </row>
    <row r="345" spans="1:14" ht="15" customHeight="1" x14ac:dyDescent="0.35">
      <c r="A345" s="1">
        <v>22</v>
      </c>
      <c r="B345" s="47"/>
      <c r="C345" s="25">
        <v>72</v>
      </c>
      <c r="D345" s="26" t="str">
        <f>IF(B345&gt;0,(VLOOKUP($B345,[1]Engagement!$B$317:$G$481,3,FALSE))," ")</f>
        <v xml:space="preserve"> </v>
      </c>
      <c r="E345" s="26" t="str">
        <f>IF(B345&gt;0,(VLOOKUP($B345,[1]Engagement!$B$317:$G$481,4,FALSE))," ")</f>
        <v xml:space="preserve"> </v>
      </c>
      <c r="F345" s="26" t="str">
        <f>IF(B345&gt;0,(VLOOKUP($B345,[1]Engagement!$B$317:$G$481,5,FALSE))," ")</f>
        <v xml:space="preserve"> </v>
      </c>
      <c r="G345" s="45" t="str">
        <f>IF(B345&gt;0,(VLOOKUP($B345,[1]Engagement!$B$317:$G$481,6,FALSE))," ")</f>
        <v xml:space="preserve"> </v>
      </c>
      <c r="H345" s="46" t="str">
        <f>IF(B345&gt;0,(VLOOKUP($B345,[1]Engagement!$B$317:$H$481,7,FALSE))," ")</f>
        <v xml:space="preserve"> </v>
      </c>
      <c r="I345" s="3" t="str">
        <f>IF(COUNTIF($F$324:$F345,F345)&lt;2,$F345," ")</f>
        <v xml:space="preserve"> </v>
      </c>
      <c r="J345" s="3">
        <f t="shared" si="24"/>
        <v>72</v>
      </c>
      <c r="K345" s="3" t="str">
        <f>IF(COUNTIF($F$324:$F345,F345)&lt;3,$F345," ")</f>
        <v xml:space="preserve"> </v>
      </c>
      <c r="L345" s="2">
        <f t="shared" si="21"/>
        <v>72</v>
      </c>
      <c r="M345" s="2" t="str">
        <f t="shared" si="25"/>
        <v/>
      </c>
      <c r="N345" s="2">
        <f t="shared" si="26"/>
        <v>100</v>
      </c>
    </row>
    <row r="346" spans="1:14" ht="15" customHeight="1" x14ac:dyDescent="0.35">
      <c r="A346" s="1">
        <v>23</v>
      </c>
      <c r="B346" s="44"/>
      <c r="C346" s="25">
        <v>73</v>
      </c>
      <c r="D346" s="26" t="str">
        <f>IF(B346&gt;0,(VLOOKUP($B346,[1]Engagement!$B$317:$G$481,3,FALSE))," ")</f>
        <v xml:space="preserve"> </v>
      </c>
      <c r="E346" s="26" t="str">
        <f>IF(B346&gt;0,(VLOOKUP($B346,[1]Engagement!$B$317:$G$481,4,FALSE))," ")</f>
        <v xml:space="preserve"> </v>
      </c>
      <c r="F346" s="26" t="str">
        <f>IF(B346&gt;0,(VLOOKUP($B346,[1]Engagement!$B$317:$G$481,5,FALSE))," ")</f>
        <v xml:space="preserve"> </v>
      </c>
      <c r="G346" s="45" t="str">
        <f>IF(B346&gt;0,(VLOOKUP($B346,[1]Engagement!$B$317:$G$481,6,FALSE))," ")</f>
        <v xml:space="preserve"> </v>
      </c>
      <c r="H346" s="46" t="str">
        <f>IF(B346&gt;0,(VLOOKUP($B346,[1]Engagement!$B$317:$H$481,7,FALSE))," ")</f>
        <v xml:space="preserve"> </v>
      </c>
      <c r="I346" s="3" t="str">
        <f>IF(COUNTIF($F$324:$F346,F346)&lt;2,$F346," ")</f>
        <v xml:space="preserve"> </v>
      </c>
      <c r="J346" s="3">
        <f t="shared" si="24"/>
        <v>73</v>
      </c>
      <c r="K346" s="3" t="str">
        <f>IF(COUNTIF($F$324:$F346,F346)&lt;3,$F346," ")</f>
        <v xml:space="preserve"> </v>
      </c>
      <c r="L346" s="2">
        <f t="shared" si="21"/>
        <v>73</v>
      </c>
      <c r="M346" s="2" t="str">
        <f t="shared" si="25"/>
        <v/>
      </c>
      <c r="N346" s="2">
        <f t="shared" si="26"/>
        <v>100</v>
      </c>
    </row>
    <row r="347" spans="1:14" ht="15" customHeight="1" x14ac:dyDescent="0.35">
      <c r="A347" s="1">
        <v>24</v>
      </c>
      <c r="B347" s="47"/>
      <c r="C347" s="25">
        <v>74</v>
      </c>
      <c r="D347" s="26" t="str">
        <f>IF(B347&gt;0,(VLOOKUP($B347,[1]Engagement!$B$317:$G$481,3,FALSE))," ")</f>
        <v xml:space="preserve"> </v>
      </c>
      <c r="E347" s="26" t="str">
        <f>IF(B347&gt;0,(VLOOKUP($B347,[1]Engagement!$B$317:$G$481,4,FALSE))," ")</f>
        <v xml:space="preserve"> </v>
      </c>
      <c r="F347" s="26" t="str">
        <f>IF(B347&gt;0,(VLOOKUP($B347,[1]Engagement!$B$317:$G$481,5,FALSE))," ")</f>
        <v xml:space="preserve"> </v>
      </c>
      <c r="G347" s="45" t="str">
        <f>IF(B347&gt;0,(VLOOKUP($B347,[1]Engagement!$B$317:$G$481,6,FALSE))," ")</f>
        <v xml:space="preserve"> </v>
      </c>
      <c r="H347" s="46" t="str">
        <f>IF(B347&gt;0,(VLOOKUP($B347,[1]Engagement!$B$317:$H$481,7,FALSE))," ")</f>
        <v xml:space="preserve"> </v>
      </c>
      <c r="I347" s="3" t="str">
        <f>IF(COUNTIF($F$324:$F347,F347)&lt;2,$F347," ")</f>
        <v xml:space="preserve"> </v>
      </c>
      <c r="J347" s="3">
        <f t="shared" si="24"/>
        <v>74</v>
      </c>
      <c r="K347" s="3" t="str">
        <f>IF(COUNTIF($F$324:$F347,F347)&lt;3,$F347," ")</f>
        <v xml:space="preserve"> </v>
      </c>
      <c r="L347" s="2">
        <f t="shared" si="21"/>
        <v>74</v>
      </c>
      <c r="M347" s="2" t="str">
        <f t="shared" si="25"/>
        <v/>
      </c>
      <c r="N347" s="2">
        <f t="shared" si="26"/>
        <v>100</v>
      </c>
    </row>
    <row r="348" spans="1:14" ht="15" customHeight="1" x14ac:dyDescent="0.35">
      <c r="A348" s="1">
        <v>25</v>
      </c>
      <c r="B348" s="44"/>
      <c r="C348" s="25">
        <v>75</v>
      </c>
      <c r="D348" s="26" t="str">
        <f>IF(B348&gt;0,(VLOOKUP($B348,[1]Engagement!$B$317:$G$481,3,FALSE))," ")</f>
        <v xml:space="preserve"> </v>
      </c>
      <c r="E348" s="26" t="str">
        <f>IF(B348&gt;0,(VLOOKUP($B348,[1]Engagement!$B$317:$G$481,4,FALSE))," ")</f>
        <v xml:space="preserve"> </v>
      </c>
      <c r="F348" s="26" t="str">
        <f>IF(B348&gt;0,(VLOOKUP($B348,[1]Engagement!$B$317:$G$481,5,FALSE))," ")</f>
        <v xml:space="preserve"> </v>
      </c>
      <c r="G348" s="45" t="str">
        <f>IF(B348&gt;0,(VLOOKUP($B348,[1]Engagement!$B$317:$G$481,6,FALSE))," ")</f>
        <v xml:space="preserve"> </v>
      </c>
      <c r="H348" s="46" t="str">
        <f>IF(B348&gt;0,(VLOOKUP($B348,[1]Engagement!$B$317:$H$481,7,FALSE))," ")</f>
        <v xml:space="preserve"> </v>
      </c>
      <c r="I348" s="3" t="str">
        <f>IF(COUNTIF($F$324:$F348,F348)&lt;2,$F348," ")</f>
        <v xml:space="preserve"> </v>
      </c>
      <c r="J348" s="3">
        <f t="shared" si="24"/>
        <v>75</v>
      </c>
      <c r="K348" s="3" t="str">
        <f>IF(COUNTIF($F$324:$F348,F348)&lt;3,$F348," ")</f>
        <v xml:space="preserve"> </v>
      </c>
      <c r="L348" s="2">
        <f t="shared" ref="L348:L397" si="27">IF(K348=$F348,$C348,"")</f>
        <v>75</v>
      </c>
      <c r="M348" s="2" t="str">
        <f t="shared" si="25"/>
        <v/>
      </c>
      <c r="N348" s="2">
        <f t="shared" si="26"/>
        <v>100</v>
      </c>
    </row>
    <row r="349" spans="1:14" ht="15" customHeight="1" x14ac:dyDescent="0.35">
      <c r="A349" s="1">
        <v>26</v>
      </c>
      <c r="B349" s="47"/>
      <c r="C349" s="25">
        <v>76</v>
      </c>
      <c r="D349" s="26" t="str">
        <f>IF(B349&gt;0,(VLOOKUP($B349,[1]Engagement!$B$317:$G$481,3,FALSE))," ")</f>
        <v xml:space="preserve"> </v>
      </c>
      <c r="E349" s="26" t="str">
        <f>IF(B349&gt;0,(VLOOKUP($B349,[1]Engagement!$B$317:$G$481,4,FALSE))," ")</f>
        <v xml:space="preserve"> </v>
      </c>
      <c r="F349" s="26" t="str">
        <f>IF(B349&gt;0,(VLOOKUP($B349,[1]Engagement!$B$317:$G$481,5,FALSE))," ")</f>
        <v xml:space="preserve"> </v>
      </c>
      <c r="G349" s="45" t="str">
        <f>IF(B349&gt;0,(VLOOKUP($B349,[1]Engagement!$B$317:$G$481,6,FALSE))," ")</f>
        <v xml:space="preserve"> </v>
      </c>
      <c r="H349" s="46" t="str">
        <f>IF(B349&gt;0,(VLOOKUP($B349,[1]Engagement!$B$317:$H$481,7,FALSE))," ")</f>
        <v xml:space="preserve"> </v>
      </c>
      <c r="I349" s="3" t="str">
        <f>IF(COUNTIF($F$324:$F349,F349)&lt;2,$F349," ")</f>
        <v xml:space="preserve"> </v>
      </c>
      <c r="J349" s="3">
        <f t="shared" si="24"/>
        <v>76</v>
      </c>
      <c r="K349" s="3" t="str">
        <f>IF(COUNTIF($F$324:$F349,F349)&lt;3,$F349," ")</f>
        <v xml:space="preserve"> </v>
      </c>
      <c r="L349" s="2">
        <f t="shared" si="27"/>
        <v>76</v>
      </c>
      <c r="M349" s="2" t="str">
        <f t="shared" si="25"/>
        <v/>
      </c>
      <c r="N349" s="2">
        <f t="shared" si="26"/>
        <v>100</v>
      </c>
    </row>
    <row r="350" spans="1:14" ht="15" customHeight="1" x14ac:dyDescent="0.35">
      <c r="A350" s="1">
        <v>27</v>
      </c>
      <c r="B350" s="44"/>
      <c r="C350" s="25">
        <v>77</v>
      </c>
      <c r="D350" s="26" t="str">
        <f>IF(B350&gt;0,(VLOOKUP($B350,[1]Engagement!$B$317:$G$481,3,FALSE))," ")</f>
        <v xml:space="preserve"> </v>
      </c>
      <c r="E350" s="26" t="str">
        <f>IF(B350&gt;0,(VLOOKUP($B350,[1]Engagement!$B$317:$G$481,4,FALSE))," ")</f>
        <v xml:space="preserve"> </v>
      </c>
      <c r="F350" s="26" t="str">
        <f>IF(B350&gt;0,(VLOOKUP($B350,[1]Engagement!$B$317:$G$481,5,FALSE))," ")</f>
        <v xml:space="preserve"> </v>
      </c>
      <c r="G350" s="45" t="str">
        <f>IF(B350&gt;0,(VLOOKUP($B350,[1]Engagement!$B$317:$G$481,6,FALSE))," ")</f>
        <v xml:space="preserve"> </v>
      </c>
      <c r="H350" s="46" t="str">
        <f>IF(B350&gt;0,(VLOOKUP($B350,[1]Engagement!$B$317:$H$481,7,FALSE))," ")</f>
        <v xml:space="preserve"> </v>
      </c>
      <c r="I350" s="3" t="str">
        <f>IF(COUNTIF($F$324:$F350,F350)&lt;2,$F350," ")</f>
        <v xml:space="preserve"> </v>
      </c>
      <c r="J350" s="3">
        <f t="shared" si="24"/>
        <v>77</v>
      </c>
      <c r="K350" s="3" t="str">
        <f>IF(COUNTIF($F$324:$F350,F350)&lt;3,$F350," ")</f>
        <v xml:space="preserve"> </v>
      </c>
      <c r="L350" s="2">
        <f t="shared" si="27"/>
        <v>77</v>
      </c>
      <c r="M350" s="2" t="str">
        <f t="shared" si="25"/>
        <v/>
      </c>
      <c r="N350" s="2">
        <f t="shared" si="26"/>
        <v>100</v>
      </c>
    </row>
    <row r="351" spans="1:14" ht="15" customHeight="1" x14ac:dyDescent="0.35">
      <c r="A351" s="1">
        <v>28</v>
      </c>
      <c r="B351" s="47"/>
      <c r="C351" s="25">
        <v>78</v>
      </c>
      <c r="D351" s="26" t="str">
        <f>IF(B351&gt;0,(VLOOKUP($B351,[1]Engagement!$B$317:$G$481,3,FALSE))," ")</f>
        <v xml:space="preserve"> </v>
      </c>
      <c r="E351" s="26" t="str">
        <f>IF(B351&gt;0,(VLOOKUP($B351,[1]Engagement!$B$317:$G$481,4,FALSE))," ")</f>
        <v xml:space="preserve"> </v>
      </c>
      <c r="F351" s="26" t="str">
        <f>IF(B351&gt;0,(VLOOKUP($B351,[1]Engagement!$B$317:$G$481,5,FALSE))," ")</f>
        <v xml:space="preserve"> </v>
      </c>
      <c r="G351" s="45" t="str">
        <f>IF(B351&gt;0,(VLOOKUP($B351,[1]Engagement!$B$317:$G$481,6,FALSE))," ")</f>
        <v xml:space="preserve"> </v>
      </c>
      <c r="H351" s="46" t="str">
        <f>IF(B351&gt;0,(VLOOKUP($B351,[1]Engagement!$B$317:$H$481,7,FALSE))," ")</f>
        <v xml:space="preserve"> </v>
      </c>
      <c r="I351" s="3" t="str">
        <f>IF(COUNTIF($F$324:$F351,F351)&lt;2,$F351," ")</f>
        <v xml:space="preserve"> </v>
      </c>
      <c r="J351" s="3">
        <f t="shared" si="24"/>
        <v>78</v>
      </c>
      <c r="K351" s="3" t="str">
        <f>IF(COUNTIF($F$324:$F351,F351)&lt;3,$F351," ")</f>
        <v xml:space="preserve"> </v>
      </c>
      <c r="L351" s="2">
        <f t="shared" si="27"/>
        <v>78</v>
      </c>
      <c r="M351" s="2" t="str">
        <f t="shared" si="25"/>
        <v/>
      </c>
      <c r="N351" s="2">
        <f t="shared" si="26"/>
        <v>100</v>
      </c>
    </row>
    <row r="352" spans="1:14" ht="15" customHeight="1" x14ac:dyDescent="0.35">
      <c r="A352" s="1">
        <v>29</v>
      </c>
      <c r="B352" s="44"/>
      <c r="C352" s="25">
        <v>79</v>
      </c>
      <c r="D352" s="26" t="str">
        <f>IF(B352&gt;0,(VLOOKUP($B352,[1]Engagement!$B$317:$G$481,3,FALSE))," ")</f>
        <v xml:space="preserve"> </v>
      </c>
      <c r="E352" s="26" t="str">
        <f>IF(B352&gt;0,(VLOOKUP($B352,[1]Engagement!$B$317:$G$481,4,FALSE))," ")</f>
        <v xml:space="preserve"> </v>
      </c>
      <c r="F352" s="26" t="str">
        <f>IF(B352&gt;0,(VLOOKUP($B352,[1]Engagement!$B$317:$G$481,5,FALSE))," ")</f>
        <v xml:space="preserve"> </v>
      </c>
      <c r="G352" s="45" t="str">
        <f>IF(B352&gt;0,(VLOOKUP($B352,[1]Engagement!$B$317:$G$481,6,FALSE))," ")</f>
        <v xml:space="preserve"> </v>
      </c>
      <c r="H352" s="46" t="str">
        <f>IF(B352&gt;0,(VLOOKUP($B352,[1]Engagement!$B$317:$H$481,7,FALSE))," ")</f>
        <v xml:space="preserve"> </v>
      </c>
      <c r="I352" s="3" t="str">
        <f>IF(COUNTIF($F$324:$F352,F352)&lt;2,$F352," ")</f>
        <v xml:space="preserve"> </v>
      </c>
      <c r="J352" s="3">
        <f t="shared" si="24"/>
        <v>79</v>
      </c>
      <c r="K352" s="3" t="str">
        <f>IF(COUNTIF($F$324:$F352,F352)&lt;3,$F352," ")</f>
        <v xml:space="preserve"> </v>
      </c>
      <c r="L352" s="2">
        <f t="shared" si="27"/>
        <v>79</v>
      </c>
      <c r="M352" s="2" t="str">
        <f t="shared" si="25"/>
        <v/>
      </c>
      <c r="N352" s="2">
        <f t="shared" si="26"/>
        <v>100</v>
      </c>
    </row>
    <row r="353" spans="1:14" ht="15" customHeight="1" x14ac:dyDescent="0.35">
      <c r="A353" s="1">
        <v>30</v>
      </c>
      <c r="B353" s="47"/>
      <c r="C353" s="25">
        <v>80</v>
      </c>
      <c r="D353" s="26" t="str">
        <f>IF(B353&gt;0,(VLOOKUP($B353,[1]Engagement!$B$317:$G$481,3,FALSE))," ")</f>
        <v xml:space="preserve"> </v>
      </c>
      <c r="E353" s="26" t="str">
        <f>IF(B353&gt;0,(VLOOKUP($B353,[1]Engagement!$B$317:$G$481,4,FALSE))," ")</f>
        <v xml:space="preserve"> </v>
      </c>
      <c r="F353" s="26" t="str">
        <f>IF(B353&gt;0,(VLOOKUP($B353,[1]Engagement!$B$317:$G$481,5,FALSE))," ")</f>
        <v xml:space="preserve"> </v>
      </c>
      <c r="G353" s="45" t="str">
        <f>IF(B353&gt;0,(VLOOKUP($B353,[1]Engagement!$B$317:$G$481,6,FALSE))," ")</f>
        <v xml:space="preserve"> </v>
      </c>
      <c r="H353" s="46" t="str">
        <f>IF(B353&gt;0,(VLOOKUP($B353,[1]Engagement!$B$317:$H$481,7,FALSE))," ")</f>
        <v xml:space="preserve"> </v>
      </c>
      <c r="I353" s="3" t="str">
        <f>IF(COUNTIF($F$324:$F353,F353)&lt;2,$F353," ")</f>
        <v xml:space="preserve"> </v>
      </c>
      <c r="J353" s="3">
        <f t="shared" si="24"/>
        <v>80</v>
      </c>
      <c r="K353" s="3" t="str">
        <f>IF(COUNTIF($F$324:$F353,F353)&lt;3,$F353," ")</f>
        <v xml:space="preserve"> </v>
      </c>
      <c r="L353" s="2">
        <f t="shared" si="27"/>
        <v>80</v>
      </c>
      <c r="M353" s="2" t="str">
        <f t="shared" si="25"/>
        <v/>
      </c>
      <c r="N353" s="2">
        <f t="shared" si="26"/>
        <v>100</v>
      </c>
    </row>
    <row r="354" spans="1:14" ht="15" customHeight="1" x14ac:dyDescent="0.35">
      <c r="A354" s="1">
        <v>31</v>
      </c>
      <c r="B354" s="44"/>
      <c r="C354" s="25">
        <v>81</v>
      </c>
      <c r="D354" s="26" t="str">
        <f>IF(B354&gt;0,(VLOOKUP($B354,[1]Engagement!$B$317:$G$481,3,FALSE))," ")</f>
        <v xml:space="preserve"> </v>
      </c>
      <c r="E354" s="26" t="str">
        <f>IF(B354&gt;0,(VLOOKUP($B354,[1]Engagement!$B$317:$G$481,4,FALSE))," ")</f>
        <v xml:space="preserve"> </v>
      </c>
      <c r="F354" s="26" t="str">
        <f>IF(B354&gt;0,(VLOOKUP($B354,[1]Engagement!$B$317:$G$481,5,FALSE))," ")</f>
        <v xml:space="preserve"> </v>
      </c>
      <c r="G354" s="45" t="str">
        <f>IF(B354&gt;0,(VLOOKUP($B354,[1]Engagement!$B$317:$G$481,6,FALSE))," ")</f>
        <v xml:space="preserve"> </v>
      </c>
      <c r="H354" s="46" t="str">
        <f>IF(B354&gt;0,(VLOOKUP($B354,[1]Engagement!$B$317:$H$481,7,FALSE))," ")</f>
        <v xml:space="preserve"> </v>
      </c>
      <c r="I354" s="3" t="str">
        <f>IF(COUNTIF($F$324:$F354,F354)&lt;2,$F354," ")</f>
        <v xml:space="preserve"> </v>
      </c>
      <c r="J354" s="3">
        <f t="shared" si="24"/>
        <v>81</v>
      </c>
      <c r="K354" s="3" t="str">
        <f>IF(COUNTIF($F$324:$F354,F354)&lt;3,$F354," ")</f>
        <v xml:space="preserve"> </v>
      </c>
      <c r="L354" s="2">
        <f t="shared" si="27"/>
        <v>81</v>
      </c>
      <c r="M354" s="2" t="str">
        <f t="shared" si="25"/>
        <v/>
      </c>
      <c r="N354" s="2">
        <f t="shared" si="26"/>
        <v>100</v>
      </c>
    </row>
    <row r="355" spans="1:14" ht="15" customHeight="1" x14ac:dyDescent="0.35">
      <c r="A355" s="1">
        <v>32</v>
      </c>
      <c r="B355" s="47"/>
      <c r="C355" s="25">
        <v>82</v>
      </c>
      <c r="D355" s="26" t="str">
        <f>IF(B355&gt;0,(VLOOKUP($B355,[1]Engagement!$B$317:$G$481,3,FALSE))," ")</f>
        <v xml:space="preserve"> </v>
      </c>
      <c r="E355" s="26" t="str">
        <f>IF(B355&gt;0,(VLOOKUP($B355,[1]Engagement!$B$317:$G$481,4,FALSE))," ")</f>
        <v xml:space="preserve"> </v>
      </c>
      <c r="F355" s="26" t="str">
        <f>IF(B355&gt;0,(VLOOKUP($B355,[1]Engagement!$B$317:$G$481,5,FALSE))," ")</f>
        <v xml:space="preserve"> </v>
      </c>
      <c r="G355" s="45" t="str">
        <f>IF(B355&gt;0,(VLOOKUP($B355,[1]Engagement!$B$317:$G$481,6,FALSE))," ")</f>
        <v xml:space="preserve"> </v>
      </c>
      <c r="H355" s="46" t="str">
        <f>IF(B355&gt;0,(VLOOKUP($B355,[1]Engagement!$B$317:$H$481,7,FALSE))," ")</f>
        <v xml:space="preserve"> </v>
      </c>
      <c r="I355" s="3" t="str">
        <f>IF(COUNTIF($F$324:$F355,F355)&lt;2,$F355," ")</f>
        <v xml:space="preserve"> </v>
      </c>
      <c r="J355" s="3">
        <f t="shared" si="24"/>
        <v>82</v>
      </c>
      <c r="K355" s="3" t="str">
        <f>IF(COUNTIF($F$324:$F355,F355)&lt;3,$F355," ")</f>
        <v xml:space="preserve"> </v>
      </c>
      <c r="L355" s="2">
        <f t="shared" si="27"/>
        <v>82</v>
      </c>
      <c r="M355" s="2" t="str">
        <f t="shared" si="25"/>
        <v/>
      </c>
      <c r="N355" s="2">
        <f t="shared" si="26"/>
        <v>100</v>
      </c>
    </row>
    <row r="356" spans="1:14" ht="15" customHeight="1" x14ac:dyDescent="0.35">
      <c r="A356" s="1">
        <v>33</v>
      </c>
      <c r="B356" s="44"/>
      <c r="C356" s="25">
        <v>83</v>
      </c>
      <c r="D356" s="26" t="str">
        <f>IF(B356&gt;0,(VLOOKUP($B356,[1]Engagement!$B$317:$G$481,3,FALSE))," ")</f>
        <v xml:space="preserve"> </v>
      </c>
      <c r="E356" s="26" t="str">
        <f>IF(B356&gt;0,(VLOOKUP($B356,[1]Engagement!$B$317:$G$481,4,FALSE))," ")</f>
        <v xml:space="preserve"> </v>
      </c>
      <c r="F356" s="26" t="str">
        <f>IF(B356&gt;0,(VLOOKUP($B356,[1]Engagement!$B$317:$G$481,5,FALSE))," ")</f>
        <v xml:space="preserve"> </v>
      </c>
      <c r="G356" s="45" t="str">
        <f>IF(B356&gt;0,(VLOOKUP($B356,[1]Engagement!$B$317:$G$481,6,FALSE))," ")</f>
        <v xml:space="preserve"> </v>
      </c>
      <c r="H356" s="46" t="str">
        <f>IF(B356&gt;0,(VLOOKUP($B356,[1]Engagement!$B$317:$H$481,7,FALSE))," ")</f>
        <v xml:space="preserve"> </v>
      </c>
      <c r="I356" s="3" t="str">
        <f>IF(COUNTIF($F$324:$F356,F356)&lt;2,$F356," ")</f>
        <v xml:space="preserve"> </v>
      </c>
      <c r="J356" s="3">
        <f t="shared" si="24"/>
        <v>83</v>
      </c>
      <c r="K356" s="3" t="str">
        <f>IF(COUNTIF($F$324:$F356,F356)&lt;3,$F356," ")</f>
        <v xml:space="preserve"> </v>
      </c>
      <c r="L356" s="2">
        <f t="shared" si="27"/>
        <v>83</v>
      </c>
      <c r="M356" s="2" t="str">
        <f t="shared" si="25"/>
        <v/>
      </c>
      <c r="N356" s="2">
        <f t="shared" si="26"/>
        <v>100</v>
      </c>
    </row>
    <row r="357" spans="1:14" ht="15" customHeight="1" x14ac:dyDescent="0.35">
      <c r="A357" s="1">
        <v>34</v>
      </c>
      <c r="B357" s="47"/>
      <c r="C357" s="25">
        <v>84</v>
      </c>
      <c r="D357" s="26" t="str">
        <f>IF(B357&gt;0,(VLOOKUP($B357,[1]Engagement!$B$317:$G$481,3,FALSE))," ")</f>
        <v xml:space="preserve"> </v>
      </c>
      <c r="E357" s="26" t="str">
        <f>IF(B357&gt;0,(VLOOKUP($B357,[1]Engagement!$B$317:$G$481,4,FALSE))," ")</f>
        <v xml:space="preserve"> </v>
      </c>
      <c r="F357" s="26" t="str">
        <f>IF(B357&gt;0,(VLOOKUP($B357,[1]Engagement!$B$317:$G$481,5,FALSE))," ")</f>
        <v xml:space="preserve"> </v>
      </c>
      <c r="G357" s="45" t="str">
        <f>IF(B357&gt;0,(VLOOKUP($B357,[1]Engagement!$B$317:$G$481,6,FALSE))," ")</f>
        <v xml:space="preserve"> </v>
      </c>
      <c r="H357" s="46" t="str">
        <f>IF(B357&gt;0,(VLOOKUP($B357,[1]Engagement!$B$317:$H$481,7,FALSE))," ")</f>
        <v xml:space="preserve"> </v>
      </c>
      <c r="I357" s="3" t="str">
        <f>IF(COUNTIF($F$324:$F357,F357)&lt;2,$F357," ")</f>
        <v xml:space="preserve"> </v>
      </c>
      <c r="J357" s="3">
        <f t="shared" si="24"/>
        <v>84</v>
      </c>
      <c r="K357" s="3" t="str">
        <f>IF(COUNTIF($F$324:$F357,F357)&lt;3,$F357," ")</f>
        <v xml:space="preserve"> </v>
      </c>
      <c r="L357" s="2">
        <f t="shared" si="27"/>
        <v>84</v>
      </c>
      <c r="M357" s="2" t="str">
        <f t="shared" si="25"/>
        <v/>
      </c>
      <c r="N357" s="2">
        <f t="shared" si="26"/>
        <v>100</v>
      </c>
    </row>
    <row r="358" spans="1:14" ht="15" customHeight="1" x14ac:dyDescent="0.35">
      <c r="A358" s="1">
        <v>35</v>
      </c>
      <c r="B358" s="44"/>
      <c r="C358" s="25">
        <v>85</v>
      </c>
      <c r="D358" s="26" t="str">
        <f>IF(B358&gt;0,(VLOOKUP($B358,[1]Engagement!$B$317:$G$481,3,FALSE))," ")</f>
        <v xml:space="preserve"> </v>
      </c>
      <c r="E358" s="26" t="str">
        <f>IF(B358&gt;0,(VLOOKUP($B358,[1]Engagement!$B$317:$G$481,4,FALSE))," ")</f>
        <v xml:space="preserve"> </v>
      </c>
      <c r="F358" s="26" t="str">
        <f>IF(B358&gt;0,(VLOOKUP($B358,[1]Engagement!$B$317:$G$481,5,FALSE))," ")</f>
        <v xml:space="preserve"> </v>
      </c>
      <c r="G358" s="45" t="str">
        <f>IF(B358&gt;0,(VLOOKUP($B358,[1]Engagement!$B$317:$G$481,6,FALSE))," ")</f>
        <v xml:space="preserve"> </v>
      </c>
      <c r="H358" s="46" t="str">
        <f>IF(B358&gt;0,(VLOOKUP($B358,[1]Engagement!$B$317:$H$481,7,FALSE))," ")</f>
        <v xml:space="preserve"> </v>
      </c>
      <c r="I358" s="3" t="str">
        <f>IF(COUNTIF($F$324:$F358,F358)&lt;2,$F358," ")</f>
        <v xml:space="preserve"> </v>
      </c>
      <c r="J358" s="3">
        <f t="shared" si="24"/>
        <v>85</v>
      </c>
      <c r="K358" s="3" t="str">
        <f>IF(COUNTIF($F$324:$F358,F358)&lt;3,$F358," ")</f>
        <v xml:space="preserve"> </v>
      </c>
      <c r="L358" s="2">
        <f t="shared" si="27"/>
        <v>85</v>
      </c>
      <c r="M358" s="2" t="str">
        <f t="shared" si="25"/>
        <v/>
      </c>
      <c r="N358" s="2">
        <f t="shared" si="26"/>
        <v>100</v>
      </c>
    </row>
    <row r="359" spans="1:14" ht="15" customHeight="1" x14ac:dyDescent="0.35">
      <c r="A359" s="1">
        <v>36</v>
      </c>
      <c r="B359" s="47"/>
      <c r="C359" s="25">
        <v>86</v>
      </c>
      <c r="D359" s="26" t="str">
        <f>IF(B359&gt;0,(VLOOKUP($B359,[1]Engagement!$B$317:$G$481,3,FALSE))," ")</f>
        <v xml:space="preserve"> </v>
      </c>
      <c r="E359" s="26" t="str">
        <f>IF(B359&gt;0,(VLOOKUP($B359,[1]Engagement!$B$317:$G$481,4,FALSE))," ")</f>
        <v xml:space="preserve"> </v>
      </c>
      <c r="F359" s="26" t="str">
        <f>IF(B359&gt;0,(VLOOKUP($B359,[1]Engagement!$B$317:$G$481,5,FALSE))," ")</f>
        <v xml:space="preserve"> </v>
      </c>
      <c r="G359" s="45" t="str">
        <f>IF(B359&gt;0,(VLOOKUP($B359,[1]Engagement!$B$317:$G$481,6,FALSE))," ")</f>
        <v xml:space="preserve"> </v>
      </c>
      <c r="H359" s="46" t="str">
        <f>IF(B359&gt;0,(VLOOKUP($B359,[1]Engagement!$B$317:$H$481,7,FALSE))," ")</f>
        <v xml:space="preserve"> </v>
      </c>
      <c r="I359" s="3" t="str">
        <f>IF(COUNTIF($F$324:$F359,F359)&lt;2,$F359," ")</f>
        <v xml:space="preserve"> </v>
      </c>
      <c r="J359" s="3">
        <f t="shared" si="24"/>
        <v>86</v>
      </c>
      <c r="K359" s="3" t="str">
        <f>IF(COUNTIF($F$324:$F359,F359)&lt;3,$F359," ")</f>
        <v xml:space="preserve"> </v>
      </c>
      <c r="L359" s="2">
        <f t="shared" si="27"/>
        <v>86</v>
      </c>
      <c r="M359" s="2" t="str">
        <f t="shared" si="25"/>
        <v/>
      </c>
      <c r="N359" s="2">
        <f t="shared" si="26"/>
        <v>100</v>
      </c>
    </row>
    <row r="360" spans="1:14" ht="15" customHeight="1" x14ac:dyDescent="0.35">
      <c r="A360" s="1">
        <v>37</v>
      </c>
      <c r="B360" s="44"/>
      <c r="C360" s="25">
        <v>87</v>
      </c>
      <c r="D360" s="26" t="str">
        <f>IF(B360&gt;0,(VLOOKUP($B360,[1]Engagement!$B$317:$G$481,3,FALSE))," ")</f>
        <v xml:space="preserve"> </v>
      </c>
      <c r="E360" s="26" t="str">
        <f>IF(B360&gt;0,(VLOOKUP($B360,[1]Engagement!$B$317:$G$481,4,FALSE))," ")</f>
        <v xml:space="preserve"> </v>
      </c>
      <c r="F360" s="26" t="str">
        <f>IF(B360&gt;0,(VLOOKUP($B360,[1]Engagement!$B$317:$G$481,5,FALSE))," ")</f>
        <v xml:space="preserve"> </v>
      </c>
      <c r="G360" s="45" t="str">
        <f>IF(B360&gt;0,(VLOOKUP($B360,[1]Engagement!$B$317:$G$481,6,FALSE))," ")</f>
        <v xml:space="preserve"> </v>
      </c>
      <c r="H360" s="46" t="str">
        <f>IF(B360&gt;0,(VLOOKUP($B360,[1]Engagement!$B$317:$H$481,7,FALSE))," ")</f>
        <v xml:space="preserve"> </v>
      </c>
      <c r="I360" s="3" t="str">
        <f>IF(COUNTIF($F$324:$F360,F360)&lt;2,$F360," ")</f>
        <v xml:space="preserve"> </v>
      </c>
      <c r="J360" s="3">
        <f t="shared" si="24"/>
        <v>87</v>
      </c>
      <c r="K360" s="3" t="str">
        <f>IF(COUNTIF($F$324:$F360,F360)&lt;3,$F360," ")</f>
        <v xml:space="preserve"> </v>
      </c>
      <c r="L360" s="2">
        <f t="shared" si="27"/>
        <v>87</v>
      </c>
      <c r="M360" s="2" t="str">
        <f t="shared" si="25"/>
        <v/>
      </c>
      <c r="N360" s="2">
        <f t="shared" si="26"/>
        <v>100</v>
      </c>
    </row>
    <row r="361" spans="1:14" ht="15" customHeight="1" x14ac:dyDescent="0.35">
      <c r="A361" s="1">
        <v>38</v>
      </c>
      <c r="B361" s="47"/>
      <c r="C361" s="25">
        <v>88</v>
      </c>
      <c r="D361" s="26" t="str">
        <f>IF(B361&gt;0,(VLOOKUP($B361,[1]Engagement!$B$317:$G$481,3,FALSE))," ")</f>
        <v xml:space="preserve"> </v>
      </c>
      <c r="E361" s="26" t="str">
        <f>IF(B361&gt;0,(VLOOKUP($B361,[1]Engagement!$B$317:$G$481,4,FALSE))," ")</f>
        <v xml:space="preserve"> </v>
      </c>
      <c r="F361" s="26" t="str">
        <f>IF(B361&gt;0,(VLOOKUP($B361,[1]Engagement!$B$317:$G$481,5,FALSE))," ")</f>
        <v xml:space="preserve"> </v>
      </c>
      <c r="G361" s="45" t="str">
        <f>IF(B361&gt;0,(VLOOKUP($B361,[1]Engagement!$B$317:$G$481,6,FALSE))," ")</f>
        <v xml:space="preserve"> </v>
      </c>
      <c r="H361" s="46" t="str">
        <f>IF(B361&gt;0,(VLOOKUP($B361,[1]Engagement!$B$317:$H$481,7,FALSE))," ")</f>
        <v xml:space="preserve"> </v>
      </c>
      <c r="I361" s="3" t="str">
        <f>IF(COUNTIF($F$324:$F361,F361)&lt;2,$F361," ")</f>
        <v xml:space="preserve"> </v>
      </c>
      <c r="J361" s="3">
        <f t="shared" si="24"/>
        <v>88</v>
      </c>
      <c r="K361" s="3" t="str">
        <f>IF(COUNTIF($F$324:$F361,F361)&lt;3,$F361," ")</f>
        <v xml:space="preserve"> </v>
      </c>
      <c r="L361" s="2">
        <f t="shared" si="27"/>
        <v>88</v>
      </c>
      <c r="M361" s="2" t="str">
        <f t="shared" si="25"/>
        <v/>
      </c>
      <c r="N361" s="2">
        <f t="shared" si="26"/>
        <v>100</v>
      </c>
    </row>
    <row r="362" spans="1:14" ht="15" customHeight="1" x14ac:dyDescent="0.35">
      <c r="A362" s="1">
        <v>39</v>
      </c>
      <c r="B362" s="44"/>
      <c r="C362" s="25">
        <v>89</v>
      </c>
      <c r="D362" s="26" t="str">
        <f>IF(B362&gt;0,(VLOOKUP($B362,[1]Engagement!$B$317:$G$481,3,FALSE))," ")</f>
        <v xml:space="preserve"> </v>
      </c>
      <c r="E362" s="26" t="str">
        <f>IF(B362&gt;0,(VLOOKUP($B362,[1]Engagement!$B$317:$G$481,4,FALSE))," ")</f>
        <v xml:space="preserve"> </v>
      </c>
      <c r="F362" s="26" t="str">
        <f>IF(B362&gt;0,(VLOOKUP($B362,[1]Engagement!$B$317:$G$481,5,FALSE))," ")</f>
        <v xml:space="preserve"> </v>
      </c>
      <c r="G362" s="45" t="str">
        <f>IF(B362&gt;0,(VLOOKUP($B362,[1]Engagement!$B$317:$G$481,6,FALSE))," ")</f>
        <v xml:space="preserve"> </v>
      </c>
      <c r="H362" s="46" t="str">
        <f>IF(B362&gt;0,(VLOOKUP($B362,[1]Engagement!$B$317:$H$481,7,FALSE))," ")</f>
        <v xml:space="preserve"> </v>
      </c>
      <c r="I362" s="3" t="str">
        <f>IF(COUNTIF($F$324:$F362,F362)&lt;2,$F362," ")</f>
        <v xml:space="preserve"> </v>
      </c>
      <c r="J362" s="3">
        <f t="shared" si="24"/>
        <v>89</v>
      </c>
      <c r="K362" s="3" t="str">
        <f>IF(COUNTIF($F$324:$F362,F362)&lt;3,$F362," ")</f>
        <v xml:space="preserve"> </v>
      </c>
      <c r="L362" s="2">
        <f t="shared" si="27"/>
        <v>89</v>
      </c>
      <c r="M362" s="2" t="str">
        <f t="shared" si="25"/>
        <v/>
      </c>
      <c r="N362" s="2">
        <f t="shared" si="26"/>
        <v>100</v>
      </c>
    </row>
    <row r="363" spans="1:14" ht="15" customHeight="1" x14ac:dyDescent="0.35">
      <c r="A363" s="1">
        <v>40</v>
      </c>
      <c r="B363" s="47"/>
      <c r="C363" s="25">
        <v>90</v>
      </c>
      <c r="D363" s="26" t="str">
        <f>IF(B363&gt;0,(VLOOKUP($B363,[1]Engagement!$B$317:$G$481,3,FALSE))," ")</f>
        <v xml:space="preserve"> </v>
      </c>
      <c r="E363" s="26" t="str">
        <f>IF(B363&gt;0,(VLOOKUP($B363,[1]Engagement!$B$317:$G$481,4,FALSE))," ")</f>
        <v xml:space="preserve"> </v>
      </c>
      <c r="F363" s="26" t="str">
        <f>IF(B363&gt;0,(VLOOKUP($B363,[1]Engagement!$B$317:$G$481,5,FALSE))," ")</f>
        <v xml:space="preserve"> </v>
      </c>
      <c r="G363" s="45" t="str">
        <f>IF(B363&gt;0,(VLOOKUP($B363,[1]Engagement!$B$317:$G$481,6,FALSE))," ")</f>
        <v xml:space="preserve"> </v>
      </c>
      <c r="H363" s="46" t="str">
        <f>IF(B363&gt;0,(VLOOKUP($B363,[1]Engagement!$B$317:$H$481,7,FALSE))," ")</f>
        <v xml:space="preserve"> </v>
      </c>
      <c r="I363" s="3" t="str">
        <f>IF(COUNTIF($F$324:$F363,F363)&lt;2,$F363," ")</f>
        <v xml:space="preserve"> </v>
      </c>
      <c r="J363" s="3">
        <f t="shared" si="24"/>
        <v>90</v>
      </c>
      <c r="K363" s="3" t="str">
        <f>IF(COUNTIF($F$324:$F363,F363)&lt;3,$F363," ")</f>
        <v xml:space="preserve"> </v>
      </c>
      <c r="L363" s="2">
        <f t="shared" si="27"/>
        <v>90</v>
      </c>
      <c r="M363" s="2" t="str">
        <f t="shared" si="25"/>
        <v/>
      </c>
      <c r="N363" s="2">
        <f t="shared" si="26"/>
        <v>100</v>
      </c>
    </row>
    <row r="364" spans="1:14" ht="15" customHeight="1" x14ac:dyDescent="0.35">
      <c r="A364" s="1">
        <v>41</v>
      </c>
      <c r="B364" s="44"/>
      <c r="C364" s="25">
        <v>91</v>
      </c>
      <c r="D364" s="26" t="str">
        <f>IF(B364&gt;0,(VLOOKUP($B364,[1]Engagement!$B$317:$G$481,3,FALSE))," ")</f>
        <v xml:space="preserve"> </v>
      </c>
      <c r="E364" s="26" t="str">
        <f>IF(B364&gt;0,(VLOOKUP($B364,[1]Engagement!$B$317:$G$481,4,FALSE))," ")</f>
        <v xml:space="preserve"> </v>
      </c>
      <c r="F364" s="26" t="str">
        <f>IF(B364&gt;0,(VLOOKUP($B364,[1]Engagement!$B$317:$G$481,5,FALSE))," ")</f>
        <v xml:space="preserve"> </v>
      </c>
      <c r="G364" s="45" t="str">
        <f>IF(B364&gt;0,(VLOOKUP($B364,[1]Engagement!$B$317:$G$481,6,FALSE))," ")</f>
        <v xml:space="preserve"> </v>
      </c>
      <c r="H364" s="46" t="str">
        <f>IF(B364&gt;0,(VLOOKUP($B364,[1]Engagement!$B$317:$H$481,7,FALSE))," ")</f>
        <v xml:space="preserve"> </v>
      </c>
      <c r="I364" s="3" t="str">
        <f>IF(COUNTIF($F$324:$F364,F364)&lt;2,$F364," ")</f>
        <v xml:space="preserve"> </v>
      </c>
      <c r="J364" s="3">
        <f t="shared" si="24"/>
        <v>91</v>
      </c>
      <c r="K364" s="3" t="str">
        <f>IF(COUNTIF($F$324:$F364,F364)&lt;3,$F364," ")</f>
        <v xml:space="preserve"> </v>
      </c>
      <c r="L364" s="2">
        <f t="shared" si="27"/>
        <v>91</v>
      </c>
      <c r="M364" s="2" t="str">
        <f t="shared" si="25"/>
        <v/>
      </c>
      <c r="N364" s="2">
        <f t="shared" si="26"/>
        <v>100</v>
      </c>
    </row>
    <row r="365" spans="1:14" ht="15" customHeight="1" x14ac:dyDescent="0.35">
      <c r="A365" s="1">
        <v>42</v>
      </c>
      <c r="B365" s="47"/>
      <c r="C365" s="25">
        <v>92</v>
      </c>
      <c r="D365" s="26" t="str">
        <f>IF(B365&gt;0,(VLOOKUP($B365,[1]Engagement!$B$317:$G$481,3,FALSE))," ")</f>
        <v xml:space="preserve"> </v>
      </c>
      <c r="E365" s="26" t="str">
        <f>IF(B365&gt;0,(VLOOKUP($B365,[1]Engagement!$B$317:$G$481,4,FALSE))," ")</f>
        <v xml:space="preserve"> </v>
      </c>
      <c r="F365" s="26" t="str">
        <f>IF(B365&gt;0,(VLOOKUP($B365,[1]Engagement!$B$317:$G$481,5,FALSE))," ")</f>
        <v xml:space="preserve"> </v>
      </c>
      <c r="G365" s="45" t="str">
        <f>IF(B365&gt;0,(VLOOKUP($B365,[1]Engagement!$B$317:$G$481,6,FALSE))," ")</f>
        <v xml:space="preserve"> </v>
      </c>
      <c r="H365" s="46" t="str">
        <f>IF(B365&gt;0,(VLOOKUP($B365,[1]Engagement!$B$317:$H$481,7,FALSE))," ")</f>
        <v xml:space="preserve"> </v>
      </c>
      <c r="I365" s="3" t="str">
        <f>IF(COUNTIF($F$324:$F365,F365)&lt;2,$F365," ")</f>
        <v xml:space="preserve"> </v>
      </c>
      <c r="J365" s="3">
        <f t="shared" si="24"/>
        <v>92</v>
      </c>
      <c r="K365" s="3" t="str">
        <f>IF(COUNTIF($F$324:$F365,F365)&lt;3,$F365," ")</f>
        <v xml:space="preserve"> </v>
      </c>
      <c r="L365" s="2">
        <f t="shared" si="27"/>
        <v>92</v>
      </c>
      <c r="M365" s="2" t="str">
        <f t="shared" si="25"/>
        <v/>
      </c>
      <c r="N365" s="2">
        <f t="shared" si="26"/>
        <v>100</v>
      </c>
    </row>
    <row r="366" spans="1:14" ht="15" customHeight="1" x14ac:dyDescent="0.35">
      <c r="A366" s="1">
        <v>43</v>
      </c>
      <c r="B366" s="44"/>
      <c r="C366" s="25">
        <v>93</v>
      </c>
      <c r="D366" s="26" t="str">
        <f>IF(B366&gt;0,(VLOOKUP($B366,[1]Engagement!$B$317:$G$481,3,FALSE))," ")</f>
        <v xml:space="preserve"> </v>
      </c>
      <c r="E366" s="26" t="str">
        <f>IF(B366&gt;0,(VLOOKUP($B366,[1]Engagement!$B$317:$G$481,4,FALSE))," ")</f>
        <v xml:space="preserve"> </v>
      </c>
      <c r="F366" s="26" t="str">
        <f>IF(B366&gt;0,(VLOOKUP($B366,[1]Engagement!$B$317:$G$481,5,FALSE))," ")</f>
        <v xml:space="preserve"> </v>
      </c>
      <c r="G366" s="45" t="str">
        <f>IF(B366&gt;0,(VLOOKUP($B366,[1]Engagement!$B$317:$G$481,6,FALSE))," ")</f>
        <v xml:space="preserve"> </v>
      </c>
      <c r="H366" s="46" t="str">
        <f>IF(B366&gt;0,(VLOOKUP($B366,[1]Engagement!$B$317:$H$481,7,FALSE))," ")</f>
        <v xml:space="preserve"> </v>
      </c>
      <c r="I366" s="3" t="str">
        <f>IF(COUNTIF($F$324:$F366,F366)&lt;2,$F366," ")</f>
        <v xml:space="preserve"> </v>
      </c>
      <c r="J366" s="3">
        <f t="shared" si="24"/>
        <v>93</v>
      </c>
      <c r="K366" s="3" t="str">
        <f>IF(COUNTIF($F$324:$F366,F366)&lt;3,$F366," ")</f>
        <v xml:space="preserve"> </v>
      </c>
      <c r="L366" s="2">
        <f t="shared" si="27"/>
        <v>93</v>
      </c>
      <c r="M366" s="2" t="str">
        <f t="shared" si="25"/>
        <v/>
      </c>
      <c r="N366" s="2">
        <f t="shared" si="26"/>
        <v>100</v>
      </c>
    </row>
    <row r="367" spans="1:14" ht="15" customHeight="1" x14ac:dyDescent="0.35">
      <c r="A367" s="1">
        <v>44</v>
      </c>
      <c r="B367" s="47"/>
      <c r="C367" s="25">
        <v>94</v>
      </c>
      <c r="D367" s="26" t="str">
        <f>IF(B367&gt;0,(VLOOKUP($B367,[1]Engagement!$B$317:$G$481,3,FALSE))," ")</f>
        <v xml:space="preserve"> </v>
      </c>
      <c r="E367" s="26" t="str">
        <f>IF(B367&gt;0,(VLOOKUP($B367,[1]Engagement!$B$317:$G$481,4,FALSE))," ")</f>
        <v xml:space="preserve"> </v>
      </c>
      <c r="F367" s="26" t="str">
        <f>IF(B367&gt;0,(VLOOKUP($B367,[1]Engagement!$B$317:$G$481,5,FALSE))," ")</f>
        <v xml:space="preserve"> </v>
      </c>
      <c r="G367" s="45" t="str">
        <f>IF(B367&gt;0,(VLOOKUP($B367,[1]Engagement!$B$317:$G$481,6,FALSE))," ")</f>
        <v xml:space="preserve"> </v>
      </c>
      <c r="H367" s="46" t="str">
        <f>IF(B367&gt;0,(VLOOKUP($B367,[1]Engagement!$B$317:$H$481,7,FALSE))," ")</f>
        <v xml:space="preserve"> </v>
      </c>
      <c r="I367" s="3" t="str">
        <f>IF(COUNTIF($F$324:$F367,F367)&lt;2,$F367," ")</f>
        <v xml:space="preserve"> </v>
      </c>
      <c r="J367" s="3">
        <f t="shared" si="24"/>
        <v>94</v>
      </c>
      <c r="K367" s="3" t="str">
        <f>IF(COUNTIF($F$324:$F367,F367)&lt;3,$F367," ")</f>
        <v xml:space="preserve"> </v>
      </c>
      <c r="L367" s="2">
        <f t="shared" si="27"/>
        <v>94</v>
      </c>
      <c r="M367" s="2" t="str">
        <f t="shared" si="25"/>
        <v/>
      </c>
      <c r="N367" s="2">
        <f t="shared" si="26"/>
        <v>100</v>
      </c>
    </row>
    <row r="368" spans="1:14" ht="15" customHeight="1" x14ac:dyDescent="0.35">
      <c r="A368" s="1">
        <v>45</v>
      </c>
      <c r="B368" s="44"/>
      <c r="C368" s="25">
        <v>95</v>
      </c>
      <c r="D368" s="26" t="str">
        <f>IF(B368&gt;0,(VLOOKUP($B368,[1]Engagement!$B$317:$G$481,3,FALSE))," ")</f>
        <v xml:space="preserve"> </v>
      </c>
      <c r="E368" s="26" t="str">
        <f>IF(B368&gt;0,(VLOOKUP($B368,[1]Engagement!$B$317:$G$481,4,FALSE))," ")</f>
        <v xml:space="preserve"> </v>
      </c>
      <c r="F368" s="26" t="str">
        <f>IF(B368&gt;0,(VLOOKUP($B368,[1]Engagement!$B$317:$G$481,5,FALSE))," ")</f>
        <v xml:space="preserve"> </v>
      </c>
      <c r="G368" s="45" t="str">
        <f>IF(B368&gt;0,(VLOOKUP($B368,[1]Engagement!$B$317:$G$481,6,FALSE))," ")</f>
        <v xml:space="preserve"> </v>
      </c>
      <c r="H368" s="46" t="str">
        <f>IF(B368&gt;0,(VLOOKUP($B368,[1]Engagement!$B$317:$H$481,7,FALSE))," ")</f>
        <v xml:space="preserve"> </v>
      </c>
      <c r="I368" s="3" t="str">
        <f>IF(COUNTIF($F$324:$F368,F368)&lt;2,$F368," ")</f>
        <v xml:space="preserve"> </v>
      </c>
      <c r="J368" s="3">
        <f t="shared" si="24"/>
        <v>95</v>
      </c>
      <c r="K368" s="3" t="str">
        <f>IF(COUNTIF($F$324:$F368,F368)&lt;3,$F368," ")</f>
        <v xml:space="preserve"> </v>
      </c>
      <c r="L368" s="2">
        <f t="shared" si="27"/>
        <v>95</v>
      </c>
      <c r="M368" s="2" t="str">
        <f t="shared" si="25"/>
        <v/>
      </c>
      <c r="N368" s="2">
        <f t="shared" si="26"/>
        <v>100</v>
      </c>
    </row>
    <row r="369" spans="1:14" ht="15" customHeight="1" x14ac:dyDescent="0.35">
      <c r="A369" s="1">
        <v>46</v>
      </c>
      <c r="B369" s="47"/>
      <c r="C369" s="25">
        <v>96</v>
      </c>
      <c r="D369" s="26" t="str">
        <f>IF(B369&gt;0,(VLOOKUP($B369,[1]Engagement!$B$317:$G$481,3,FALSE))," ")</f>
        <v xml:space="preserve"> </v>
      </c>
      <c r="E369" s="26" t="str">
        <f>IF(B369&gt;0,(VLOOKUP($B369,[1]Engagement!$B$317:$G$481,4,FALSE))," ")</f>
        <v xml:space="preserve"> </v>
      </c>
      <c r="F369" s="26" t="str">
        <f>IF(B369&gt;0,(VLOOKUP($B369,[1]Engagement!$B$317:$G$481,5,FALSE))," ")</f>
        <v xml:space="preserve"> </v>
      </c>
      <c r="G369" s="45" t="str">
        <f>IF(B369&gt;0,(VLOOKUP($B369,[1]Engagement!$B$317:$G$481,6,FALSE))," ")</f>
        <v xml:space="preserve"> </v>
      </c>
      <c r="H369" s="46" t="str">
        <f>IF(B369&gt;0,(VLOOKUP($B369,[1]Engagement!$B$317:$H$481,7,FALSE))," ")</f>
        <v xml:space="preserve"> </v>
      </c>
      <c r="I369" s="3" t="str">
        <f>IF(COUNTIF($F$324:$F369,F369)&lt;2,$F369," ")</f>
        <v xml:space="preserve"> </v>
      </c>
      <c r="J369" s="3">
        <f t="shared" si="24"/>
        <v>96</v>
      </c>
      <c r="K369" s="3" t="str">
        <f>IF(COUNTIF($F$324:$F369,F369)&lt;3,$F369," ")</f>
        <v xml:space="preserve"> </v>
      </c>
      <c r="L369" s="2">
        <f t="shared" si="27"/>
        <v>96</v>
      </c>
      <c r="M369" s="2" t="str">
        <f t="shared" si="25"/>
        <v/>
      </c>
      <c r="N369" s="2">
        <f t="shared" si="26"/>
        <v>100</v>
      </c>
    </row>
    <row r="370" spans="1:14" ht="15" customHeight="1" x14ac:dyDescent="0.35">
      <c r="A370" s="1">
        <v>47</v>
      </c>
      <c r="B370" s="44"/>
      <c r="C370" s="25">
        <v>97</v>
      </c>
      <c r="D370" s="26" t="str">
        <f>IF(B370&gt;0,(VLOOKUP($B370,[1]Engagement!$B$317:$G$481,3,FALSE))," ")</f>
        <v xml:space="preserve"> </v>
      </c>
      <c r="E370" s="26" t="str">
        <f>IF(B370&gt;0,(VLOOKUP($B370,[1]Engagement!$B$317:$G$481,4,FALSE))," ")</f>
        <v xml:space="preserve"> </v>
      </c>
      <c r="F370" s="26" t="str">
        <f>IF(B370&gt;0,(VLOOKUP($B370,[1]Engagement!$B$317:$G$481,5,FALSE))," ")</f>
        <v xml:space="preserve"> </v>
      </c>
      <c r="G370" s="45" t="str">
        <f>IF(B370&gt;0,(VLOOKUP($B370,[1]Engagement!$B$317:$G$481,6,FALSE))," ")</f>
        <v xml:space="preserve"> </v>
      </c>
      <c r="H370" s="46" t="str">
        <f>IF(B370&gt;0,(VLOOKUP($B370,[1]Engagement!$B$317:$H$481,7,FALSE))," ")</f>
        <v xml:space="preserve"> </v>
      </c>
      <c r="I370" s="3" t="str">
        <f>IF(COUNTIF($F$324:$F370,F370)&lt;2,$F370," ")</f>
        <v xml:space="preserve"> </v>
      </c>
      <c r="J370" s="3">
        <f t="shared" si="24"/>
        <v>97</v>
      </c>
      <c r="K370" s="3" t="str">
        <f>IF(COUNTIF($F$324:$F370,F370)&lt;3,$F370," ")</f>
        <v xml:space="preserve"> </v>
      </c>
      <c r="L370" s="2">
        <f t="shared" si="27"/>
        <v>97</v>
      </c>
      <c r="M370" s="2" t="str">
        <f t="shared" si="25"/>
        <v/>
      </c>
      <c r="N370" s="2">
        <f t="shared" si="26"/>
        <v>100</v>
      </c>
    </row>
    <row r="371" spans="1:14" ht="15" customHeight="1" x14ac:dyDescent="0.35">
      <c r="A371" s="1">
        <v>48</v>
      </c>
      <c r="B371" s="47"/>
      <c r="C371" s="25">
        <v>98</v>
      </c>
      <c r="D371" s="26" t="str">
        <f>IF(B371&gt;0,(VLOOKUP($B371,[1]Engagement!$B$317:$G$481,3,FALSE))," ")</f>
        <v xml:space="preserve"> </v>
      </c>
      <c r="E371" s="26" t="str">
        <f>IF(B371&gt;0,(VLOOKUP($B371,[1]Engagement!$B$317:$G$481,4,FALSE))," ")</f>
        <v xml:space="preserve"> </v>
      </c>
      <c r="F371" s="26" t="str">
        <f>IF(B371&gt;0,(VLOOKUP($B371,[1]Engagement!$B$317:$G$481,5,FALSE))," ")</f>
        <v xml:space="preserve"> </v>
      </c>
      <c r="G371" s="45" t="str">
        <f>IF(B371&gt;0,(VLOOKUP($B371,[1]Engagement!$B$317:$G$481,6,FALSE))," ")</f>
        <v xml:space="preserve"> </v>
      </c>
      <c r="H371" s="46" t="str">
        <f>IF(B371&gt;0,(VLOOKUP($B371,[1]Engagement!$B$317:$H$481,7,FALSE))," ")</f>
        <v xml:space="preserve"> </v>
      </c>
      <c r="I371" s="3" t="str">
        <f>IF(COUNTIF($F$324:$F371,F371)&lt;2,$F371," ")</f>
        <v xml:space="preserve"> </v>
      </c>
      <c r="J371" s="3">
        <f t="shared" si="24"/>
        <v>98</v>
      </c>
      <c r="K371" s="3" t="str">
        <f>IF(COUNTIF($F$324:$F371,F371)&lt;3,$F371," ")</f>
        <v xml:space="preserve"> </v>
      </c>
      <c r="L371" s="2">
        <f t="shared" si="27"/>
        <v>98</v>
      </c>
      <c r="M371" s="2" t="str">
        <f t="shared" si="25"/>
        <v/>
      </c>
      <c r="N371" s="2">
        <f t="shared" si="26"/>
        <v>100</v>
      </c>
    </row>
    <row r="372" spans="1:14" ht="15" customHeight="1" x14ac:dyDescent="0.35">
      <c r="A372" s="1">
        <v>49</v>
      </c>
      <c r="B372" s="44"/>
      <c r="C372" s="25">
        <v>99</v>
      </c>
      <c r="D372" s="26" t="str">
        <f>IF(B372&gt;0,(VLOOKUP($B372,[1]Engagement!$B$317:$G$481,3,FALSE))," ")</f>
        <v xml:space="preserve"> </v>
      </c>
      <c r="E372" s="26" t="str">
        <f>IF(B372&gt;0,(VLOOKUP($B372,[1]Engagement!$B$317:$G$481,4,FALSE))," ")</f>
        <v xml:space="preserve"> </v>
      </c>
      <c r="F372" s="26" t="str">
        <f>IF(B372&gt;0,(VLOOKUP($B372,[1]Engagement!$B$317:$G$481,5,FALSE))," ")</f>
        <v xml:space="preserve"> </v>
      </c>
      <c r="G372" s="45" t="str">
        <f>IF(B372&gt;0,(VLOOKUP($B372,[1]Engagement!$B$317:$G$481,6,FALSE))," ")</f>
        <v xml:space="preserve"> </v>
      </c>
      <c r="H372" s="46" t="str">
        <f>IF(B372&gt;0,(VLOOKUP($B372,[1]Engagement!$B$317:$H$481,7,FALSE))," ")</f>
        <v xml:space="preserve"> </v>
      </c>
      <c r="I372" s="3" t="str">
        <f>IF(COUNTIF($F$324:$F372,F372)&lt;2,$F372," ")</f>
        <v xml:space="preserve"> </v>
      </c>
      <c r="J372" s="3">
        <f t="shared" si="24"/>
        <v>99</v>
      </c>
      <c r="K372" s="3" t="str">
        <f>IF(COUNTIF($F$324:$F372,F372)&lt;3,$F372," ")</f>
        <v xml:space="preserve"> </v>
      </c>
      <c r="L372" s="2">
        <f t="shared" si="27"/>
        <v>99</v>
      </c>
      <c r="M372" s="2" t="str">
        <f t="shared" si="25"/>
        <v/>
      </c>
      <c r="N372" s="2">
        <f t="shared" si="26"/>
        <v>100</v>
      </c>
    </row>
    <row r="373" spans="1:14" ht="15" customHeight="1" x14ac:dyDescent="0.35">
      <c r="A373" s="1">
        <v>50</v>
      </c>
      <c r="B373" s="47"/>
      <c r="C373" s="25">
        <v>100</v>
      </c>
      <c r="D373" s="26" t="str">
        <f>IF(B373&gt;0,(VLOOKUP($B373,[1]Engagement!$B$317:$G$481,3,FALSE))," ")</f>
        <v xml:space="preserve"> </v>
      </c>
      <c r="E373" s="26" t="str">
        <f>IF(B373&gt;0,(VLOOKUP($B373,[1]Engagement!$B$317:$G$481,4,FALSE))," ")</f>
        <v xml:space="preserve"> </v>
      </c>
      <c r="F373" s="26" t="str">
        <f>IF(B373&gt;0,(VLOOKUP($B373,[1]Engagement!$B$317:$G$481,5,FALSE))," ")</f>
        <v xml:space="preserve"> </v>
      </c>
      <c r="G373" s="45" t="str">
        <f>IF(B373&gt;0,(VLOOKUP($B373,[1]Engagement!$B$317:$G$481,6,FALSE))," ")</f>
        <v xml:space="preserve"> </v>
      </c>
      <c r="H373" s="46" t="str">
        <f>IF(B373&gt;0,(VLOOKUP($B373,[1]Engagement!$B$317:$H$481,7,FALSE))," ")</f>
        <v xml:space="preserve"> </v>
      </c>
      <c r="I373" s="3" t="str">
        <f>IF(COUNTIF($F$324:$F373,F373)&lt;2,$F373," ")</f>
        <v xml:space="preserve"> </v>
      </c>
      <c r="J373" s="3">
        <f t="shared" si="24"/>
        <v>100</v>
      </c>
      <c r="K373" s="3" t="str">
        <f>IF(COUNTIF($F$324:$F373,F373)&lt;3,$F373," ")</f>
        <v xml:space="preserve"> </v>
      </c>
      <c r="L373" s="2">
        <f t="shared" si="27"/>
        <v>100</v>
      </c>
      <c r="M373" s="2" t="str">
        <f t="shared" si="25"/>
        <v/>
      </c>
      <c r="N373" s="2">
        <f t="shared" si="26"/>
        <v>100</v>
      </c>
    </row>
    <row r="374" spans="1:14" ht="15" customHeight="1" x14ac:dyDescent="0.35">
      <c r="A374" s="1"/>
      <c r="B374" s="29"/>
      <c r="C374" s="29"/>
      <c r="D374" s="30" t="str">
        <f>+[1]Engagement!D482</f>
        <v>MINIMES 1 2002</v>
      </c>
      <c r="E374" s="30" t="str">
        <f>+[1]Engagement!E482</f>
        <v>MINIMES 2</v>
      </c>
      <c r="F374" s="30" t="s">
        <v>18</v>
      </c>
      <c r="G374" s="31"/>
      <c r="H374" s="32"/>
      <c r="I374" s="3"/>
      <c r="L374" s="2"/>
    </row>
    <row r="375" spans="1:14" ht="15" customHeight="1" x14ac:dyDescent="0.35">
      <c r="A375" s="1"/>
      <c r="B375" s="60" t="s">
        <v>0</v>
      </c>
      <c r="C375" s="60"/>
      <c r="D375" s="30">
        <f>[1]Engagement!$D$483</f>
        <v>34</v>
      </c>
      <c r="E375" s="33">
        <f>[1]Engagement!$E$483</f>
        <v>27</v>
      </c>
      <c r="F375" s="33">
        <f>SUM(D375:E375)</f>
        <v>61</v>
      </c>
      <c r="G375" s="34"/>
      <c r="H375" s="32"/>
      <c r="I375" s="3"/>
      <c r="L375" s="2"/>
    </row>
    <row r="376" spans="1:14" ht="15" customHeight="1" x14ac:dyDescent="0.35">
      <c r="A376" s="1"/>
      <c r="B376" s="60" t="s">
        <v>1</v>
      </c>
      <c r="C376" s="60"/>
      <c r="D376" s="36">
        <f>[1]Engagement!$D$484</f>
        <v>10</v>
      </c>
      <c r="E376" s="36">
        <f>[1]Engagement!$E$484</f>
        <v>14</v>
      </c>
      <c r="F376" s="30">
        <f>SUM(D376:E376)</f>
        <v>24</v>
      </c>
      <c r="G376" s="34"/>
      <c r="H376" s="32"/>
      <c r="I376" s="3"/>
      <c r="L376" s="2"/>
    </row>
    <row r="377" spans="1:14" ht="15" customHeight="1" x14ac:dyDescent="0.35">
      <c r="A377" s="1"/>
      <c r="B377" s="60" t="s">
        <v>2</v>
      </c>
      <c r="C377" s="60"/>
      <c r="D377" s="36">
        <f>COUNTIF($B382:$B431,"&gt;0")</f>
        <v>24</v>
      </c>
      <c r="E377" s="36">
        <f>COUNTIF($B432:$B481,"&gt;0")</f>
        <v>0</v>
      </c>
      <c r="F377" s="36">
        <f>SUM(D377:E377)</f>
        <v>24</v>
      </c>
      <c r="G377" s="34"/>
      <c r="H377" s="32"/>
      <c r="I377" s="3"/>
      <c r="L377" s="2"/>
    </row>
    <row r="378" spans="1:14" ht="16.2" x14ac:dyDescent="0.35">
      <c r="A378" s="1"/>
      <c r="B378" s="37" t="s">
        <v>3</v>
      </c>
      <c r="C378" s="37"/>
      <c r="D378" s="38"/>
      <c r="E378" s="38"/>
      <c r="F378" s="38"/>
      <c r="G378" s="40"/>
      <c r="H378" s="32"/>
      <c r="I378" s="3"/>
      <c r="L378" s="2"/>
    </row>
    <row r="379" spans="1:14" ht="15" customHeight="1" x14ac:dyDescent="0.35">
      <c r="A379" s="1"/>
      <c r="B379" s="71" t="s">
        <v>4</v>
      </c>
      <c r="C379" s="85" t="s">
        <v>5</v>
      </c>
      <c r="D379" s="71" t="s">
        <v>6</v>
      </c>
      <c r="E379" s="71" t="s">
        <v>7</v>
      </c>
      <c r="F379" s="88" t="s">
        <v>8</v>
      </c>
      <c r="G379" s="79" t="s">
        <v>9</v>
      </c>
      <c r="H379" s="81"/>
      <c r="I379" s="3"/>
      <c r="L379" s="2"/>
    </row>
    <row r="380" spans="1:14" ht="15" customHeight="1" x14ac:dyDescent="0.35">
      <c r="A380" s="1"/>
      <c r="B380" s="84"/>
      <c r="C380" s="86"/>
      <c r="D380" s="87"/>
      <c r="E380" s="87"/>
      <c r="F380" s="89"/>
      <c r="G380" s="80"/>
      <c r="H380" s="82"/>
      <c r="I380" s="3"/>
      <c r="L380" s="2"/>
    </row>
    <row r="381" spans="1:14" ht="15" customHeight="1" x14ac:dyDescent="0.35">
      <c r="A381" s="1"/>
      <c r="B381" s="41"/>
      <c r="C381" s="83" t="s">
        <v>19</v>
      </c>
      <c r="D381" s="75"/>
      <c r="E381" s="75"/>
      <c r="F381" s="75"/>
      <c r="G381" s="42"/>
      <c r="H381" s="58"/>
      <c r="I381" s="3"/>
      <c r="L381" s="2"/>
    </row>
    <row r="382" spans="1:14" ht="15" customHeight="1" x14ac:dyDescent="0.35">
      <c r="A382" s="1">
        <v>1</v>
      </c>
      <c r="B382" s="56">
        <v>71</v>
      </c>
      <c r="C382" s="25">
        <v>1</v>
      </c>
      <c r="D382" s="26" t="str">
        <f>IF(B382&gt;0,(VLOOKUP($B382,[1]Engagement!$B$490:$G$610,3,FALSE))," ")</f>
        <v>AMROUNE</v>
      </c>
      <c r="E382" s="26" t="str">
        <f>IF(B382&gt;0,(VLOOKUP($B382,[1]Engagement!$B$490:$G$610,4,FALSE))," ")</f>
        <v>Yohan</v>
      </c>
      <c r="F382" s="26" t="str">
        <f>IF(B382&gt;0,(VLOOKUP($B382,[1]Engagement!$B$490:$G$610,5,FALSE))," ")</f>
        <v>AC Berre</v>
      </c>
      <c r="G382" s="45">
        <f>IF(B382&gt;0,(VLOOKUP($B382,[1]Engagement!$B$490:$G$610,6,FALSE))," ")</f>
        <v>0</v>
      </c>
      <c r="H382" s="46" t="str">
        <f>IF(B382&gt;0,(VLOOKUP($B382,[1]Engagement!$B$490:$H$610,7,FALSE))," ")</f>
        <v>M</v>
      </c>
      <c r="I382" s="3" t="str">
        <f>IF(COUNTIF($F$382:$F382,F382)&lt;2,$F382," ")</f>
        <v>AC Berre</v>
      </c>
      <c r="J382" s="3">
        <f t="shared" ref="J382:J431" si="28">IF($D$376&lt;5,100,(IF(I382=F382,C382,"")))</f>
        <v>1</v>
      </c>
      <c r="K382" s="3" t="str">
        <f>IF(COUNTIF($F$382:$F382,F382)&lt;3,$F382," ")</f>
        <v>AC Berre</v>
      </c>
      <c r="L382" s="2">
        <f t="shared" ref="L382:L454" si="29">IF(K382=$F382,$C382,"")</f>
        <v>1</v>
      </c>
      <c r="M382" s="2" t="str">
        <f>IF(K382=I382,"",K382)</f>
        <v/>
      </c>
      <c r="N382" s="2">
        <f>IF($D$376&lt;5,100,(IF(M382=$F382,$C382,100)))</f>
        <v>100</v>
      </c>
    </row>
    <row r="383" spans="1:14" ht="15" customHeight="1" x14ac:dyDescent="0.35">
      <c r="A383" s="1">
        <v>2</v>
      </c>
      <c r="B383" s="56">
        <v>5</v>
      </c>
      <c r="C383" s="25">
        <v>2</v>
      </c>
      <c r="D383" s="26" t="str">
        <f>IF(B383&gt;0,(VLOOKUP($B383,[1]Engagement!$B$490:$G$610,3,FALSE))," ")</f>
        <v>PROCUREUR</v>
      </c>
      <c r="E383" s="26" t="str">
        <f>IF(B383&gt;0,(VLOOKUP($B383,[1]Engagement!$B$490:$G$610,4,FALSE))," ")</f>
        <v>Nicolas</v>
      </c>
      <c r="F383" s="26" t="str">
        <f>IF(B383&gt;0,(VLOOKUP($B383,[1]Engagement!$B$490:$G$610,5,FALSE))," ")</f>
        <v>Grand Braquet</v>
      </c>
      <c r="G383" s="45">
        <f>IF(B383&gt;0,(VLOOKUP($B383,[1]Engagement!$B$490:$G$610,6,FALSE))," ")</f>
        <v>0</v>
      </c>
      <c r="H383" s="46" t="str">
        <f>IF(B383&gt;0,(VLOOKUP($B383,[1]Engagement!$B$490:$H$610,7,FALSE))," ")</f>
        <v>M</v>
      </c>
      <c r="I383" s="3" t="str">
        <f>IF(COUNTIF($F$382:$F383,F383)&lt;2,$F383," ")</f>
        <v>Grand Braquet</v>
      </c>
      <c r="J383" s="3">
        <f t="shared" si="28"/>
        <v>2</v>
      </c>
      <c r="K383" s="3" t="str">
        <f>IF(COUNTIF($F$382:$F383,F383)&lt;3,$F383," ")</f>
        <v>Grand Braquet</v>
      </c>
      <c r="L383" s="2">
        <f t="shared" si="29"/>
        <v>2</v>
      </c>
      <c r="M383" s="2" t="str">
        <f t="shared" ref="M383:M431" si="30">IF(K383=I383,"",K383)</f>
        <v/>
      </c>
      <c r="N383" s="2">
        <f t="shared" ref="N383:N431" si="31">IF($D$376&lt;5,100,(IF(M383=$F383,$C383,100)))</f>
        <v>100</v>
      </c>
    </row>
    <row r="384" spans="1:14" ht="15" customHeight="1" x14ac:dyDescent="0.35">
      <c r="A384" s="1">
        <v>3</v>
      </c>
      <c r="B384" s="56">
        <v>14</v>
      </c>
      <c r="C384" s="25">
        <v>3</v>
      </c>
      <c r="D384" s="26" t="str">
        <f>IF(B384&gt;0,(VLOOKUP($B384,[1]Engagement!$B$490:$G$610,3,FALSE))," ")</f>
        <v>DUROU</v>
      </c>
      <c r="E384" s="26" t="str">
        <f>IF(B384&gt;0,(VLOOKUP($B384,[1]Engagement!$B$490:$G$610,4,FALSE))," ")</f>
        <v>Lucas</v>
      </c>
      <c r="F384" s="26" t="str">
        <f>IF(B384&gt;0,(VLOOKUP($B384,[1]Engagement!$B$490:$G$610,5,FALSE))," ")</f>
        <v>VCSAG</v>
      </c>
      <c r="G384" s="45">
        <f>IF(B384&gt;0,(VLOOKUP($B384,[1]Engagement!$B$490:$G$610,6,FALSE))," ")</f>
        <v>0</v>
      </c>
      <c r="H384" s="46" t="str">
        <f>IF(B384&gt;0,(VLOOKUP($B384,[1]Engagement!$B$490:$H$610,7,FALSE))," ")</f>
        <v>M</v>
      </c>
      <c r="I384" s="3" t="str">
        <f>IF(COUNTIF($F$382:$F384,F384)&lt;2,$F384," ")</f>
        <v>VCSAG</v>
      </c>
      <c r="J384" s="3">
        <f t="shared" si="28"/>
        <v>3</v>
      </c>
      <c r="K384" s="3" t="str">
        <f>IF(COUNTIF($F$382:$F384,F384)&lt;3,$F384," ")</f>
        <v>VCSAG</v>
      </c>
      <c r="L384" s="2">
        <f t="shared" si="29"/>
        <v>3</v>
      </c>
      <c r="M384" s="2" t="str">
        <f t="shared" si="30"/>
        <v/>
      </c>
      <c r="N384" s="2">
        <f t="shared" si="31"/>
        <v>100</v>
      </c>
    </row>
    <row r="385" spans="1:14" ht="15" customHeight="1" x14ac:dyDescent="0.35">
      <c r="A385" s="1">
        <v>4</v>
      </c>
      <c r="B385" s="56">
        <v>56</v>
      </c>
      <c r="C385" s="25">
        <v>4</v>
      </c>
      <c r="D385" s="26" t="str">
        <f>IF(B385&gt;0,(VLOOKUP($B385,[1]Engagement!$B$490:$G$610,3,FALSE))," ")</f>
        <v>PATELLARO</v>
      </c>
      <c r="E385" s="26" t="str">
        <f>IF(B385&gt;0,(VLOOKUP($B385,[1]Engagement!$B$490:$G$610,4,FALSE))," ")</f>
        <v>Dorian</v>
      </c>
      <c r="F385" s="26" t="str">
        <f>IF(B385&gt;0,(VLOOKUP($B385,[1]Engagement!$B$490:$G$610,5,FALSE))," ")</f>
        <v>Grand Braquet</v>
      </c>
      <c r="G385" s="45">
        <f>IF(B385&gt;0,(VLOOKUP($B385,[1]Engagement!$B$490:$G$610,6,FALSE))," ")</f>
        <v>0</v>
      </c>
      <c r="H385" s="46" t="str">
        <f>IF(B385&gt;0,(VLOOKUP($B385,[1]Engagement!$B$490:$H$610,7,FALSE))," ")</f>
        <v>M</v>
      </c>
      <c r="I385" s="3" t="str">
        <f>IF(COUNTIF($F$382:$F385,F385)&lt;2,$F385," ")</f>
        <v xml:space="preserve"> </v>
      </c>
      <c r="J385" s="3" t="str">
        <f t="shared" si="28"/>
        <v/>
      </c>
      <c r="K385" s="3" t="str">
        <f>IF(COUNTIF($F$382:$F385,F385)&lt;3,$F385," ")</f>
        <v>Grand Braquet</v>
      </c>
      <c r="L385" s="2">
        <f t="shared" si="29"/>
        <v>4</v>
      </c>
      <c r="M385" s="2" t="str">
        <f t="shared" si="30"/>
        <v>Grand Braquet</v>
      </c>
      <c r="N385" s="2">
        <f t="shared" si="31"/>
        <v>4</v>
      </c>
    </row>
    <row r="386" spans="1:14" ht="15" customHeight="1" x14ac:dyDescent="0.35">
      <c r="A386" s="1">
        <v>5</v>
      </c>
      <c r="B386" s="56">
        <v>52</v>
      </c>
      <c r="C386" s="25">
        <v>5</v>
      </c>
      <c r="D386" s="26" t="str">
        <f>IF(B386&gt;0,(VLOOKUP($B386,[1]Engagement!$B$490:$G$610,3,FALSE))," ")</f>
        <v>MARASCIA</v>
      </c>
      <c r="E386" s="26" t="str">
        <f>IF(B386&gt;0,(VLOOKUP($B386,[1]Engagement!$B$490:$G$610,4,FALSE))," ")</f>
        <v>Antoine</v>
      </c>
      <c r="F386" s="26" t="str">
        <f>IF(B386&gt;0,(VLOOKUP($B386,[1]Engagement!$B$490:$G$610,5,FALSE))," ")</f>
        <v>Grand Braquet</v>
      </c>
      <c r="G386" s="45">
        <f>IF(B386&gt;0,(VLOOKUP($B386,[1]Engagement!$B$490:$G$610,6,FALSE))," ")</f>
        <v>0</v>
      </c>
      <c r="H386" s="46" t="str">
        <f>IF(B386&gt;0,(VLOOKUP($B386,[1]Engagement!$B$490:$H$610,7,FALSE))," ")</f>
        <v>M</v>
      </c>
      <c r="I386" s="3" t="str">
        <f>IF(COUNTIF($F$382:$F386,F386)&lt;2,$F386," ")</f>
        <v xml:space="preserve"> </v>
      </c>
      <c r="J386" s="3" t="str">
        <f t="shared" si="28"/>
        <v/>
      </c>
      <c r="K386" s="3" t="str">
        <f>IF(COUNTIF($F$382:$F386,F386)&lt;3,$F386," ")</f>
        <v xml:space="preserve"> </v>
      </c>
      <c r="L386" s="2" t="str">
        <f t="shared" si="29"/>
        <v/>
      </c>
      <c r="M386" s="2" t="str">
        <f t="shared" si="30"/>
        <v/>
      </c>
      <c r="N386" s="2">
        <f t="shared" si="31"/>
        <v>100</v>
      </c>
    </row>
    <row r="387" spans="1:14" ht="15" customHeight="1" x14ac:dyDescent="0.35">
      <c r="A387" s="1">
        <v>6</v>
      </c>
      <c r="B387" s="56">
        <v>53</v>
      </c>
      <c r="C387" s="25">
        <v>6</v>
      </c>
      <c r="D387" s="26" t="str">
        <f>IF(B387&gt;0,(VLOOKUP($B387,[1]Engagement!$B$490:$G$610,3,FALSE))," ")</f>
        <v>MASSARINI</v>
      </c>
      <c r="E387" s="26" t="str">
        <f>IF(B387&gt;0,(VLOOKUP($B387,[1]Engagement!$B$490:$G$610,4,FALSE))," ")</f>
        <v>Luca</v>
      </c>
      <c r="F387" s="26" t="str">
        <f>IF(B387&gt;0,(VLOOKUP($B387,[1]Engagement!$B$490:$G$610,5,FALSE))," ")</f>
        <v>Grand Braquet</v>
      </c>
      <c r="G387" s="45">
        <f>IF(B387&gt;0,(VLOOKUP($B387,[1]Engagement!$B$490:$G$610,6,FALSE))," ")</f>
        <v>0</v>
      </c>
      <c r="H387" s="46" t="str">
        <f>IF(B387&gt;0,(VLOOKUP($B387,[1]Engagement!$B$490:$H$610,7,FALSE))," ")</f>
        <v>M</v>
      </c>
      <c r="I387" s="3" t="str">
        <f>IF(COUNTIF($F$382:$F387,F387)&lt;2,$F387," ")</f>
        <v xml:space="preserve"> </v>
      </c>
      <c r="J387" s="3" t="str">
        <f t="shared" si="28"/>
        <v/>
      </c>
      <c r="K387" s="3" t="str">
        <f>IF(COUNTIF($F$382:$F387,F387)&lt;3,$F387," ")</f>
        <v xml:space="preserve"> </v>
      </c>
      <c r="L387" s="2" t="str">
        <f t="shared" si="29"/>
        <v/>
      </c>
      <c r="M387" s="2" t="str">
        <f t="shared" si="30"/>
        <v/>
      </c>
      <c r="N387" s="2">
        <f t="shared" si="31"/>
        <v>100</v>
      </c>
    </row>
    <row r="388" spans="1:14" ht="15" customHeight="1" x14ac:dyDescent="0.35">
      <c r="A388" s="1">
        <v>7</v>
      </c>
      <c r="B388" s="56">
        <v>60</v>
      </c>
      <c r="C388" s="25">
        <v>7</v>
      </c>
      <c r="D388" s="26" t="str">
        <f>IF(B388&gt;0,(VLOOKUP($B388,[1]Engagement!$B$490:$G$610,3,FALSE))," ")</f>
        <v>BEDEL</v>
      </c>
      <c r="E388" s="26" t="str">
        <f>IF(B388&gt;0,(VLOOKUP($B388,[1]Engagement!$B$490:$G$610,4,FALSE))," ")</f>
        <v>Guillaume</v>
      </c>
      <c r="F388" s="26" t="str">
        <f>IF(B388&gt;0,(VLOOKUP($B388,[1]Engagement!$B$490:$G$610,5,FALSE))," ")</f>
        <v>VC Le Thor</v>
      </c>
      <c r="G388" s="45">
        <f>IF(B388&gt;0,(VLOOKUP($B388,[1]Engagement!$B$490:$G$610,6,FALSE))," ")</f>
        <v>0</v>
      </c>
      <c r="H388" s="46" t="str">
        <f>IF(B388&gt;0,(VLOOKUP($B388,[1]Engagement!$B$490:$H$610,7,FALSE))," ")</f>
        <v>M</v>
      </c>
      <c r="I388" s="3" t="str">
        <f>IF(COUNTIF($F$382:$F388,F388)&lt;2,$F388," ")</f>
        <v>VC Le Thor</v>
      </c>
      <c r="J388" s="3">
        <f t="shared" si="28"/>
        <v>7</v>
      </c>
      <c r="K388" s="3" t="str">
        <f>IF(COUNTIF($F$382:$F388,F388)&lt;3,$F388," ")</f>
        <v>VC Le Thor</v>
      </c>
      <c r="L388" s="2">
        <f t="shared" si="29"/>
        <v>7</v>
      </c>
      <c r="M388" s="2" t="str">
        <f t="shared" si="30"/>
        <v/>
      </c>
      <c r="N388" s="2">
        <f t="shared" si="31"/>
        <v>100</v>
      </c>
    </row>
    <row r="389" spans="1:14" ht="15" customHeight="1" x14ac:dyDescent="0.35">
      <c r="A389" s="1">
        <v>8</v>
      </c>
      <c r="B389" s="56">
        <v>69</v>
      </c>
      <c r="C389" s="25">
        <v>8</v>
      </c>
      <c r="D389" s="26" t="str">
        <f>IF(B389&gt;0,(VLOOKUP($B389,[1]Engagement!$B$490:$G$610,3,FALSE))," ")</f>
        <v>CHIAPELLO</v>
      </c>
      <c r="E389" s="26" t="str">
        <f>IF(B389&gt;0,(VLOOKUP($B389,[1]Engagement!$B$490:$G$610,4,FALSE))," ")</f>
        <v>Bastien</v>
      </c>
      <c r="F389" s="26" t="str">
        <f>IF(B389&gt;0,(VLOOKUP($B389,[1]Engagement!$B$490:$G$610,5,FALSE))," ")</f>
        <v>VC Aubagne</v>
      </c>
      <c r="G389" s="45">
        <f>IF(B389&gt;0,(VLOOKUP($B389,[1]Engagement!$B$490:$G$610,6,FALSE))," ")</f>
        <v>0</v>
      </c>
      <c r="H389" s="46" t="str">
        <f>IF(B389&gt;0,(VLOOKUP($B389,[1]Engagement!$B$490:$H$610,7,FALSE))," ")</f>
        <v>M</v>
      </c>
      <c r="I389" s="3" t="str">
        <f>IF(COUNTIF($F$382:$F389,F389)&lt;2,$F389," ")</f>
        <v>VC Aubagne</v>
      </c>
      <c r="J389" s="3">
        <f t="shared" si="28"/>
        <v>8</v>
      </c>
      <c r="K389" s="3" t="str">
        <f>IF(COUNTIF($F$382:$F389,F389)&lt;3,$F389," ")</f>
        <v>VC Aubagne</v>
      </c>
      <c r="L389" s="2">
        <f t="shared" si="29"/>
        <v>8</v>
      </c>
      <c r="M389" s="2" t="str">
        <f t="shared" si="30"/>
        <v/>
      </c>
      <c r="N389" s="2">
        <f t="shared" si="31"/>
        <v>100</v>
      </c>
    </row>
    <row r="390" spans="1:14" ht="15" customHeight="1" x14ac:dyDescent="0.35">
      <c r="A390" s="1">
        <v>9</v>
      </c>
      <c r="B390" s="56">
        <v>55</v>
      </c>
      <c r="C390" s="25">
        <v>9</v>
      </c>
      <c r="D390" s="26" t="str">
        <f>IF(B390&gt;0,(VLOOKUP($B390,[1]Engagement!$B$490:$G$610,3,FALSE))," ")</f>
        <v>FARGIER</v>
      </c>
      <c r="E390" s="26" t="str">
        <f>IF(B390&gt;0,(VLOOKUP($B390,[1]Engagement!$B$490:$G$610,4,FALSE))," ")</f>
        <v>Jade</v>
      </c>
      <c r="F390" s="26" t="str">
        <f>IF(B390&gt;0,(VLOOKUP($B390,[1]Engagement!$B$490:$G$610,5,FALSE))," ")</f>
        <v>Grand Braquet</v>
      </c>
      <c r="G390" s="45">
        <f>IF(B390&gt;0,(VLOOKUP($B390,[1]Engagement!$B$490:$G$610,6,FALSE))," ")</f>
        <v>0</v>
      </c>
      <c r="H390" s="46" t="str">
        <f>IF(B390&gt;0,(VLOOKUP($B390,[1]Engagement!$B$490:$H$610,7,FALSE))," ")</f>
        <v>F</v>
      </c>
      <c r="I390" s="3" t="str">
        <f>IF(COUNTIF($F$382:$F390,F390)&lt;2,$F390," ")</f>
        <v xml:space="preserve"> </v>
      </c>
      <c r="J390" s="3" t="str">
        <f t="shared" si="28"/>
        <v/>
      </c>
      <c r="K390" s="3" t="str">
        <f>IF(COUNTIF($F$382:$F390,F390)&lt;3,$F390," ")</f>
        <v xml:space="preserve"> </v>
      </c>
      <c r="L390" s="2" t="str">
        <f t="shared" si="29"/>
        <v/>
      </c>
      <c r="M390" s="2" t="str">
        <f t="shared" si="30"/>
        <v/>
      </c>
      <c r="N390" s="2">
        <f t="shared" si="31"/>
        <v>100</v>
      </c>
    </row>
    <row r="391" spans="1:14" ht="15" customHeight="1" x14ac:dyDescent="0.35">
      <c r="A391" s="1">
        <v>10</v>
      </c>
      <c r="B391" s="56">
        <v>70</v>
      </c>
      <c r="C391" s="25">
        <v>10</v>
      </c>
      <c r="D391" s="26" t="str">
        <f>IF(B391&gt;0,(VLOOKUP($B391,[1]Engagement!$B$490:$G$610,3,FALSE))," ")</f>
        <v>BONNENFANT</v>
      </c>
      <c r="E391" s="26" t="str">
        <f>IF(B391&gt;0,(VLOOKUP($B391,[1]Engagement!$B$490:$G$610,4,FALSE))," ")</f>
        <v>Tom</v>
      </c>
      <c r="F391" s="26" t="str">
        <f>IF(B391&gt;0,(VLOOKUP($B391,[1]Engagement!$B$490:$G$610,5,FALSE))," ")</f>
        <v>VC Aubagne</v>
      </c>
      <c r="G391" s="45">
        <f>IF(B391&gt;0,(VLOOKUP($B391,[1]Engagement!$B$490:$G$610,6,FALSE))," ")</f>
        <v>0</v>
      </c>
      <c r="H391" s="46" t="str">
        <f>IF(B391&gt;0,(VLOOKUP($B391,[1]Engagement!$B$490:$H$610,7,FALSE))," ")</f>
        <v>M</v>
      </c>
      <c r="I391" s="3" t="str">
        <f>IF(COUNTIF($F$382:$F391,F391)&lt;2,$F391," ")</f>
        <v xml:space="preserve"> </v>
      </c>
      <c r="J391" s="3" t="str">
        <f t="shared" si="28"/>
        <v/>
      </c>
      <c r="K391" s="3" t="str">
        <f>IF(COUNTIF($F$382:$F391,F391)&lt;3,$F391," ")</f>
        <v>VC Aubagne</v>
      </c>
      <c r="L391" s="2">
        <f t="shared" si="29"/>
        <v>10</v>
      </c>
      <c r="M391" s="2" t="str">
        <f t="shared" si="30"/>
        <v>VC Aubagne</v>
      </c>
      <c r="N391" s="2">
        <f t="shared" si="31"/>
        <v>10</v>
      </c>
    </row>
    <row r="392" spans="1:14" ht="15" customHeight="1" x14ac:dyDescent="0.35">
      <c r="A392" s="1">
        <v>11</v>
      </c>
      <c r="B392" s="25">
        <v>63</v>
      </c>
      <c r="C392" s="25">
        <v>11</v>
      </c>
      <c r="D392" s="26" t="str">
        <f>IF(B392&gt;0,(VLOOKUP($B392,[1]Engagement!$B$490:$G$610,3,FALSE))," ")</f>
        <v>GARDEL</v>
      </c>
      <c r="E392" s="26" t="str">
        <f>IF(B392&gt;0,(VLOOKUP($B392,[1]Engagement!$B$490:$G$610,4,FALSE))," ")</f>
        <v>Yann</v>
      </c>
      <c r="F392" s="26" t="str">
        <f>IF(B392&gt;0,(VLOOKUP($B392,[1]Engagement!$B$490:$G$610,5,FALSE))," ")</f>
        <v>VC Le Thor</v>
      </c>
      <c r="G392" s="45">
        <f>IF(B392&gt;0,(VLOOKUP($B392,[1]Engagement!$B$490:$G$610,6,FALSE))," ")</f>
        <v>0</v>
      </c>
      <c r="H392" s="46" t="str">
        <f>IF(B392&gt;0,(VLOOKUP($B392,[1]Engagement!$B$490:$H$610,7,FALSE))," ")</f>
        <v>M</v>
      </c>
      <c r="I392" s="3" t="str">
        <f>IF(COUNTIF($F$382:$F392,F392)&lt;2,$F392," ")</f>
        <v xml:space="preserve"> </v>
      </c>
      <c r="J392" s="3" t="str">
        <f t="shared" si="28"/>
        <v/>
      </c>
      <c r="K392" s="3" t="str">
        <f>IF(COUNTIF($F$382:$F392,F392)&lt;3,$F392," ")</f>
        <v>VC Le Thor</v>
      </c>
      <c r="L392" s="2">
        <f t="shared" si="29"/>
        <v>11</v>
      </c>
      <c r="M392" s="2" t="str">
        <f t="shared" si="30"/>
        <v>VC Le Thor</v>
      </c>
      <c r="N392" s="2">
        <f t="shared" si="31"/>
        <v>11</v>
      </c>
    </row>
    <row r="393" spans="1:14" ht="15" customHeight="1" x14ac:dyDescent="0.35">
      <c r="A393" s="1">
        <v>12</v>
      </c>
      <c r="B393" s="25">
        <v>9</v>
      </c>
      <c r="C393" s="25">
        <v>12</v>
      </c>
      <c r="D393" s="26" t="str">
        <f>IF(B393&gt;0,(VLOOKUP($B393,[1]Engagement!$B$490:$G$610,3,FALSE))," ")</f>
        <v>BERTRAND</v>
      </c>
      <c r="E393" s="26" t="str">
        <f>IF(B393&gt;0,(VLOOKUP($B393,[1]Engagement!$B$490:$G$610,4,FALSE))," ")</f>
        <v>Quentin</v>
      </c>
      <c r="F393" s="26" t="str">
        <f>IF(B393&gt;0,(VLOOKUP($B393,[1]Engagement!$B$490:$G$610,5,FALSE))," ")</f>
        <v>VC Le Thor</v>
      </c>
      <c r="G393" s="45">
        <f>IF(B393&gt;0,(VLOOKUP($B393,[1]Engagement!$B$490:$G$610,6,FALSE))," ")</f>
        <v>0</v>
      </c>
      <c r="H393" s="46" t="str">
        <f>IF(B393&gt;0,(VLOOKUP($B393,[1]Engagement!$B$490:$H$610,7,FALSE))," ")</f>
        <v>M</v>
      </c>
      <c r="I393" s="3" t="str">
        <f>IF(COUNTIF($F$382:$F393,F393)&lt;2,$F393," ")</f>
        <v xml:space="preserve"> </v>
      </c>
      <c r="J393" s="3" t="str">
        <f t="shared" si="28"/>
        <v/>
      </c>
      <c r="K393" s="3" t="str">
        <f>IF(COUNTIF($F$382:$F393,F393)&lt;3,$F393," ")</f>
        <v xml:space="preserve"> </v>
      </c>
      <c r="L393" s="2" t="str">
        <f t="shared" si="29"/>
        <v/>
      </c>
      <c r="M393" s="2" t="str">
        <f t="shared" si="30"/>
        <v/>
      </c>
      <c r="N393" s="2">
        <f t="shared" si="31"/>
        <v>100</v>
      </c>
    </row>
    <row r="394" spans="1:14" ht="15" customHeight="1" x14ac:dyDescent="0.35">
      <c r="A394" s="1">
        <v>13</v>
      </c>
      <c r="B394" s="25">
        <v>13</v>
      </c>
      <c r="C394" s="25">
        <v>13</v>
      </c>
      <c r="D394" s="26" t="str">
        <f>IF(B394&gt;0,(VLOOKUP($B394,[1]Engagement!$B$490:$G$610,3,FALSE))," ")</f>
        <v>SOLER</v>
      </c>
      <c r="E394" s="26" t="str">
        <f>IF(B394&gt;0,(VLOOKUP($B394,[1]Engagement!$B$490:$G$610,4,FALSE))," ")</f>
        <v>Julien</v>
      </c>
      <c r="F394" s="26" t="str">
        <f>IF(B394&gt;0,(VLOOKUP($B394,[1]Engagement!$B$490:$G$610,5,FALSE))," ")</f>
        <v>VC Le Thor</v>
      </c>
      <c r="G394" s="45">
        <f>IF(B394&gt;0,(VLOOKUP($B394,[1]Engagement!$B$490:$G$610,6,FALSE))," ")</f>
        <v>0</v>
      </c>
      <c r="H394" s="46" t="str">
        <f>IF(B394&gt;0,(VLOOKUP($B394,[1]Engagement!$B$490:$H$610,7,FALSE))," ")</f>
        <v>M</v>
      </c>
      <c r="I394" s="3" t="str">
        <f>IF(COUNTIF($F$382:$F394,F394)&lt;2,$F394," ")</f>
        <v xml:space="preserve"> </v>
      </c>
      <c r="J394" s="3" t="str">
        <f t="shared" si="28"/>
        <v/>
      </c>
      <c r="K394" s="3" t="str">
        <f>IF(COUNTIF($F$382:$F394,F394)&lt;3,$F394," ")</f>
        <v xml:space="preserve"> </v>
      </c>
      <c r="L394" s="2" t="str">
        <f t="shared" si="29"/>
        <v/>
      </c>
      <c r="M394" s="2" t="str">
        <f t="shared" si="30"/>
        <v/>
      </c>
      <c r="N394" s="2">
        <f t="shared" si="31"/>
        <v>100</v>
      </c>
    </row>
    <row r="395" spans="1:14" ht="15" customHeight="1" x14ac:dyDescent="0.35">
      <c r="A395" s="1">
        <v>14</v>
      </c>
      <c r="B395" s="25">
        <v>23</v>
      </c>
      <c r="C395" s="25">
        <v>14</v>
      </c>
      <c r="D395" s="26" t="str">
        <f>IF(B395&gt;0,(VLOOKUP($B395,[1]Engagement!$B$490:$G$610,3,FALSE))," ")</f>
        <v>BERNARD</v>
      </c>
      <c r="E395" s="26" t="str">
        <f>IF(B395&gt;0,(VLOOKUP($B395,[1]Engagement!$B$490:$G$610,4,FALSE))," ")</f>
        <v>Paul</v>
      </c>
      <c r="F395" s="26" t="str">
        <f>IF(B395&gt;0,(VLOOKUP($B395,[1]Engagement!$B$490:$G$610,5,FALSE))," ")</f>
        <v>AC Berre</v>
      </c>
      <c r="G395" s="45">
        <f>IF(B395&gt;0,(VLOOKUP($B395,[1]Engagement!$B$490:$G$610,6,FALSE))," ")</f>
        <v>0</v>
      </c>
      <c r="H395" s="46" t="str">
        <f>IF(B395&gt;0,(VLOOKUP($B395,[1]Engagement!$B$490:$H$610,7,FALSE))," ")</f>
        <v>M</v>
      </c>
      <c r="I395" s="3" t="str">
        <f>IF(COUNTIF($F$382:$F395,F395)&lt;2,$F395," ")</f>
        <v xml:space="preserve"> </v>
      </c>
      <c r="J395" s="3" t="str">
        <f t="shared" si="28"/>
        <v/>
      </c>
      <c r="K395" s="3" t="str">
        <f>IF(COUNTIF($F$382:$F395,F395)&lt;3,$F395," ")</f>
        <v>AC Berre</v>
      </c>
      <c r="L395" s="2">
        <f t="shared" si="29"/>
        <v>14</v>
      </c>
      <c r="M395" s="2" t="str">
        <f t="shared" si="30"/>
        <v>AC Berre</v>
      </c>
      <c r="N395" s="2">
        <f t="shared" si="31"/>
        <v>14</v>
      </c>
    </row>
    <row r="396" spans="1:14" ht="15" customHeight="1" x14ac:dyDescent="0.35">
      <c r="A396" s="1">
        <v>15</v>
      </c>
      <c r="B396" s="25">
        <v>51</v>
      </c>
      <c r="C396" s="25">
        <v>15</v>
      </c>
      <c r="D396" s="26" t="str">
        <f>IF(B396&gt;0,(VLOOKUP($B396,[1]Engagement!$B$490:$G$610,3,FALSE))," ")</f>
        <v>BERRUT</v>
      </c>
      <c r="E396" s="26" t="str">
        <f>IF(B396&gt;0,(VLOOKUP($B396,[1]Engagement!$B$490:$G$610,4,FALSE))," ")</f>
        <v>Thomas</v>
      </c>
      <c r="F396" s="26" t="str">
        <f>IF(B396&gt;0,(VLOOKUP($B396,[1]Engagement!$B$490:$G$610,5,FALSE))," ")</f>
        <v>Grand Braquet</v>
      </c>
      <c r="G396" s="45">
        <f>IF(B396&gt;0,(VLOOKUP($B396,[1]Engagement!$B$490:$G$610,6,FALSE))," ")</f>
        <v>0</v>
      </c>
      <c r="H396" s="46" t="str">
        <f>IF(B396&gt;0,(VLOOKUP($B396,[1]Engagement!$B$490:$H$610,7,FALSE))," ")</f>
        <v>M</v>
      </c>
      <c r="I396" s="3" t="str">
        <f>IF(COUNTIF($F$382:$F396,F396)&lt;2,$F396," ")</f>
        <v xml:space="preserve"> </v>
      </c>
      <c r="J396" s="3" t="str">
        <f t="shared" si="28"/>
        <v/>
      </c>
      <c r="K396" s="3" t="str">
        <f>IF(COUNTIF($F$382:$F396,F396)&lt;3,$F396," ")</f>
        <v xml:space="preserve"> </v>
      </c>
      <c r="L396" s="2" t="str">
        <f t="shared" si="29"/>
        <v/>
      </c>
      <c r="M396" s="2" t="str">
        <f t="shared" si="30"/>
        <v/>
      </c>
      <c r="N396" s="2">
        <f t="shared" si="31"/>
        <v>100</v>
      </c>
    </row>
    <row r="397" spans="1:14" ht="15" customHeight="1" x14ac:dyDescent="0.35">
      <c r="A397" s="1">
        <v>16</v>
      </c>
      <c r="B397" s="25">
        <v>66</v>
      </c>
      <c r="C397" s="25">
        <v>16</v>
      </c>
      <c r="D397" s="26" t="str">
        <f>IF(B397&gt;0,(VLOOKUP($B397,[1]Engagement!$B$490:$G$610,3,FALSE))," ")</f>
        <v>GENDROT</v>
      </c>
      <c r="E397" s="26" t="str">
        <f>IF(B397&gt;0,(VLOOKUP($B397,[1]Engagement!$B$490:$G$610,4,FALSE))," ")</f>
        <v>Samantha</v>
      </c>
      <c r="F397" s="26" t="str">
        <f>IF(B397&gt;0,(VLOOKUP($B397,[1]Engagement!$B$490:$G$610,5,FALSE))," ")</f>
        <v>AC Bollene</v>
      </c>
      <c r="G397" s="45">
        <f>IF(B397&gt;0,(VLOOKUP($B397,[1]Engagement!$B$490:$G$610,6,FALSE))," ")</f>
        <v>0</v>
      </c>
      <c r="H397" s="46" t="str">
        <f>IF(B397&gt;0,(VLOOKUP($B397,[1]Engagement!$B$490:$H$610,7,FALSE))," ")</f>
        <v>F</v>
      </c>
      <c r="I397" s="3" t="str">
        <f>IF(COUNTIF($F$382:$F397,F397)&lt;2,$F397," ")</f>
        <v>AC Bollene</v>
      </c>
      <c r="J397" s="3">
        <f t="shared" si="28"/>
        <v>16</v>
      </c>
      <c r="K397" s="3" t="str">
        <f>IF(COUNTIF($F$382:$F397,F397)&lt;3,$F397," ")</f>
        <v>AC Bollene</v>
      </c>
      <c r="L397" s="2">
        <f t="shared" si="29"/>
        <v>16</v>
      </c>
      <c r="M397" s="2" t="str">
        <f t="shared" si="30"/>
        <v/>
      </c>
      <c r="N397" s="2">
        <f t="shared" si="31"/>
        <v>100</v>
      </c>
    </row>
    <row r="398" spans="1:14" ht="15" customHeight="1" x14ac:dyDescent="0.35">
      <c r="A398" s="1">
        <v>17</v>
      </c>
      <c r="B398" s="25">
        <v>54</v>
      </c>
      <c r="C398" s="25">
        <v>17</v>
      </c>
      <c r="D398" s="26" t="str">
        <f>IF(B398&gt;0,(VLOOKUP($B398,[1]Engagement!$B$490:$G$610,3,FALSE))," ")</f>
        <v>MATTA</v>
      </c>
      <c r="E398" s="26" t="str">
        <f>IF(B398&gt;0,(VLOOKUP($B398,[1]Engagement!$B$490:$G$610,4,FALSE))," ")</f>
        <v>Alessandro</v>
      </c>
      <c r="F398" s="26" t="str">
        <f>IF(B398&gt;0,(VLOOKUP($B398,[1]Engagement!$B$490:$G$610,5,FALSE))," ")</f>
        <v>Grand Braquet</v>
      </c>
      <c r="G398" s="45">
        <f>IF(B398&gt;0,(VLOOKUP($B398,[1]Engagement!$B$490:$G$610,6,FALSE))," ")</f>
        <v>0</v>
      </c>
      <c r="H398" s="46" t="str">
        <f>IF(B398&gt;0,(VLOOKUP($B398,[1]Engagement!$B$490:$H$610,7,FALSE))," ")</f>
        <v>M</v>
      </c>
      <c r="I398" s="3" t="str">
        <f>IF(COUNTIF($F$382:$F398,F398)&lt;2,$F398," ")</f>
        <v xml:space="preserve"> </v>
      </c>
      <c r="J398" s="3" t="str">
        <f t="shared" si="28"/>
        <v/>
      </c>
      <c r="K398" s="3" t="str">
        <f>IF(COUNTIF($F$382:$F398,F398)&lt;3,$F398," ")</f>
        <v xml:space="preserve"> </v>
      </c>
      <c r="L398" s="2" t="str">
        <f t="shared" si="29"/>
        <v/>
      </c>
      <c r="M398" s="2" t="str">
        <f t="shared" si="30"/>
        <v/>
      </c>
      <c r="N398" s="2">
        <f t="shared" si="31"/>
        <v>100</v>
      </c>
    </row>
    <row r="399" spans="1:14" ht="15" customHeight="1" x14ac:dyDescent="0.35">
      <c r="A399" s="1">
        <v>18</v>
      </c>
      <c r="B399" s="25">
        <v>2</v>
      </c>
      <c r="C399" s="25">
        <v>18</v>
      </c>
      <c r="D399" s="26" t="str">
        <f>IF(B399&gt;0,(VLOOKUP($B399,[1]Engagement!$B$490:$G$610,3,FALSE))," ")</f>
        <v>MOURET</v>
      </c>
      <c r="E399" s="26" t="str">
        <f>IF(B399&gt;0,(VLOOKUP($B399,[1]Engagement!$B$490:$G$610,4,FALSE))," ")</f>
        <v>Thomas</v>
      </c>
      <c r="F399" s="26" t="str">
        <f>IF(B399&gt;0,(VLOOKUP($B399,[1]Engagement!$B$490:$G$610,5,FALSE))," ")</f>
        <v>Grand Braquet</v>
      </c>
      <c r="G399" s="45">
        <f>IF(B399&gt;0,(VLOOKUP($B399,[1]Engagement!$B$490:$G$610,6,FALSE))," ")</f>
        <v>0</v>
      </c>
      <c r="H399" s="46" t="str">
        <f>IF(B399&gt;0,(VLOOKUP($B399,[1]Engagement!$B$490:$H$610,7,FALSE))," ")</f>
        <v>M</v>
      </c>
      <c r="I399" s="3" t="str">
        <f>IF(COUNTIF($F$382:$F399,F399)&lt;2,$F399," ")</f>
        <v xml:space="preserve"> </v>
      </c>
      <c r="J399" s="3" t="str">
        <f t="shared" si="28"/>
        <v/>
      </c>
      <c r="K399" s="3" t="str">
        <f>IF(COUNTIF($F$382:$F399,F399)&lt;3,$F399," ")</f>
        <v xml:space="preserve"> </v>
      </c>
      <c r="L399" s="2" t="str">
        <f t="shared" si="29"/>
        <v/>
      </c>
      <c r="M399" s="2" t="str">
        <f t="shared" si="30"/>
        <v/>
      </c>
      <c r="N399" s="2">
        <f t="shared" si="31"/>
        <v>100</v>
      </c>
    </row>
    <row r="400" spans="1:14" ht="15" customHeight="1" x14ac:dyDescent="0.35">
      <c r="A400" s="1">
        <v>19</v>
      </c>
      <c r="B400" s="25">
        <v>11</v>
      </c>
      <c r="C400" s="25">
        <v>19</v>
      </c>
      <c r="D400" s="26" t="str">
        <f>IF(B400&gt;0,(VLOOKUP($B400,[1]Engagement!$B$490:$G$610,3,FALSE))," ")</f>
        <v>PLAUCHE</v>
      </c>
      <c r="E400" s="26" t="str">
        <f>IF(B400&gt;0,(VLOOKUP($B400,[1]Engagement!$B$490:$G$610,4,FALSE))," ")</f>
        <v>Victoire</v>
      </c>
      <c r="F400" s="26" t="str">
        <f>IF(B400&gt;0,(VLOOKUP($B400,[1]Engagement!$B$490:$G$610,5,FALSE))," ")</f>
        <v>VC Le Thor</v>
      </c>
      <c r="G400" s="45">
        <f>IF(B400&gt;0,(VLOOKUP($B400,[1]Engagement!$B$490:$G$610,6,FALSE))," ")</f>
        <v>0</v>
      </c>
      <c r="H400" s="46" t="str">
        <f>IF(B400&gt;0,(VLOOKUP($B400,[1]Engagement!$B$490:$H$610,7,FALSE))," ")</f>
        <v>F</v>
      </c>
      <c r="I400" s="3" t="str">
        <f>IF(COUNTIF($F$382:$F400,F400)&lt;2,$F400," ")</f>
        <v xml:space="preserve"> </v>
      </c>
      <c r="J400" s="3" t="str">
        <f t="shared" si="28"/>
        <v/>
      </c>
      <c r="K400" s="3" t="str">
        <f>IF(COUNTIF($F$382:$F400,F400)&lt;3,$F400," ")</f>
        <v xml:space="preserve"> </v>
      </c>
      <c r="L400" s="2" t="str">
        <f t="shared" si="29"/>
        <v/>
      </c>
      <c r="M400" s="2" t="str">
        <f t="shared" si="30"/>
        <v/>
      </c>
      <c r="N400" s="2">
        <f t="shared" si="31"/>
        <v>100</v>
      </c>
    </row>
    <row r="401" spans="1:14" ht="15" customHeight="1" x14ac:dyDescent="0.35">
      <c r="A401" s="1">
        <v>20</v>
      </c>
      <c r="B401" s="25">
        <v>22</v>
      </c>
      <c r="C401" s="25">
        <v>20</v>
      </c>
      <c r="D401" s="26" t="str">
        <f>IF(B401&gt;0,(VLOOKUP($B401,[1]Engagement!$B$490:$G$610,3,FALSE))," ")</f>
        <v>LAUSEIG</v>
      </c>
      <c r="E401" s="26" t="str">
        <f>IF(B401&gt;0,(VLOOKUP($B401,[1]Engagement!$B$490:$G$610,4,FALSE))," ")</f>
        <v>Brandon</v>
      </c>
      <c r="F401" s="26" t="str">
        <f>IF(B401&gt;0,(VLOOKUP($B401,[1]Engagement!$B$490:$G$610,5,FALSE))," ")</f>
        <v>AC Berre</v>
      </c>
      <c r="G401" s="45">
        <f>IF(B401&gt;0,(VLOOKUP($B401,[1]Engagement!$B$490:$G$610,6,FALSE))," ")</f>
        <v>0</v>
      </c>
      <c r="H401" s="46" t="str">
        <f>IF(B401&gt;0,(VLOOKUP($B401,[1]Engagement!$B$490:$H$610,7,FALSE))," ")</f>
        <v>M</v>
      </c>
      <c r="I401" s="3" t="str">
        <f>IF(COUNTIF($F$382:$F401,F401)&lt;2,$F401," ")</f>
        <v xml:space="preserve"> </v>
      </c>
      <c r="J401" s="3" t="str">
        <f t="shared" si="28"/>
        <v/>
      </c>
      <c r="K401" s="3" t="str">
        <f>IF(COUNTIF($F$382:$F401,F401)&lt;3,$F401," ")</f>
        <v xml:space="preserve"> </v>
      </c>
      <c r="L401" s="2" t="str">
        <f t="shared" si="29"/>
        <v/>
      </c>
      <c r="M401" s="2" t="str">
        <f t="shared" si="30"/>
        <v/>
      </c>
      <c r="N401" s="2">
        <f t="shared" si="31"/>
        <v>100</v>
      </c>
    </row>
    <row r="402" spans="1:14" ht="15" customHeight="1" x14ac:dyDescent="0.35">
      <c r="A402" s="1">
        <v>21</v>
      </c>
      <c r="B402" s="25">
        <v>73</v>
      </c>
      <c r="C402" s="25">
        <v>21</v>
      </c>
      <c r="D402" s="26" t="str">
        <f>IF(B402&gt;0,(VLOOKUP($B402,[1]Engagement!$B$490:$G$610,3,FALSE))," ")</f>
        <v>SEGURA</v>
      </c>
      <c r="E402" s="26" t="str">
        <f>IF(B402&gt;0,(VLOOKUP($B402,[1]Engagement!$B$490:$G$610,4,FALSE))," ")</f>
        <v>Quentin</v>
      </c>
      <c r="F402" s="26" t="str">
        <f>IF(B402&gt;0,(VLOOKUP($B402,[1]Engagement!$B$490:$G$610,5,FALSE))," ")</f>
        <v>CVC Montfavet</v>
      </c>
      <c r="G402" s="45">
        <f>IF(B402&gt;0,(VLOOKUP($B402,[1]Engagement!$B$490:$G$610,6,FALSE))," ")</f>
        <v>0</v>
      </c>
      <c r="H402" s="46" t="str">
        <f>IF(B402&gt;0,(VLOOKUP($B402,[1]Engagement!$B$490:$H$610,7,FALSE))," ")</f>
        <v>M</v>
      </c>
      <c r="I402" s="3" t="str">
        <f>IF(COUNTIF($F$382:$F402,F402)&lt;2,$F402," ")</f>
        <v>CVC Montfavet</v>
      </c>
      <c r="J402" s="3">
        <f t="shared" si="28"/>
        <v>21</v>
      </c>
      <c r="K402" s="3" t="str">
        <f>IF(COUNTIF($F$382:$F402,F402)&lt;3,$F402," ")</f>
        <v>CVC Montfavet</v>
      </c>
      <c r="L402" s="2">
        <f t="shared" si="29"/>
        <v>21</v>
      </c>
      <c r="M402" s="2" t="str">
        <f t="shared" si="30"/>
        <v/>
      </c>
      <c r="N402" s="2">
        <f t="shared" si="31"/>
        <v>100</v>
      </c>
    </row>
    <row r="403" spans="1:14" ht="15" customHeight="1" x14ac:dyDescent="0.35">
      <c r="A403" s="1">
        <v>22</v>
      </c>
      <c r="B403" s="25">
        <v>6</v>
      </c>
      <c r="C403" s="25">
        <v>22</v>
      </c>
      <c r="D403" s="26" t="str">
        <f>IF(B403&gt;0,(VLOOKUP($B403,[1]Engagement!$B$490:$G$610,3,FALSE))," ")</f>
        <v>IMBERT</v>
      </c>
      <c r="E403" s="26" t="str">
        <f>IF(B403&gt;0,(VLOOKUP($B403,[1]Engagement!$B$490:$G$610,4,FALSE))," ")</f>
        <v>Eva</v>
      </c>
      <c r="F403" s="26" t="str">
        <f>IF(B403&gt;0,(VLOOKUP($B403,[1]Engagement!$B$490:$G$610,5,FALSE))," ")</f>
        <v>VC Le Thor</v>
      </c>
      <c r="G403" s="45">
        <f>IF(B403&gt;0,(VLOOKUP($B403,[1]Engagement!$B$490:$G$610,6,FALSE))," ")</f>
        <v>0</v>
      </c>
      <c r="H403" s="46" t="str">
        <f>IF(B403&gt;0,(VLOOKUP($B403,[1]Engagement!$B$490:$H$610,7,FALSE))," ")</f>
        <v>F</v>
      </c>
      <c r="I403" s="3" t="str">
        <f>IF(COUNTIF($F$382:$F403,F403)&lt;2,$F403," ")</f>
        <v xml:space="preserve"> </v>
      </c>
      <c r="J403" s="3" t="str">
        <f t="shared" si="28"/>
        <v/>
      </c>
      <c r="K403" s="3" t="str">
        <f>IF(COUNTIF($F$382:$F403,F403)&lt;3,$F403," ")</f>
        <v xml:space="preserve"> </v>
      </c>
      <c r="L403" s="2" t="str">
        <f t="shared" si="29"/>
        <v/>
      </c>
      <c r="M403" s="2" t="str">
        <f t="shared" si="30"/>
        <v/>
      </c>
      <c r="N403" s="2">
        <f t="shared" si="31"/>
        <v>100</v>
      </c>
    </row>
    <row r="404" spans="1:14" ht="15" customHeight="1" x14ac:dyDescent="0.35">
      <c r="A404" s="1">
        <v>23</v>
      </c>
      <c r="B404" s="25">
        <v>4</v>
      </c>
      <c r="C404" s="25">
        <v>23</v>
      </c>
      <c r="D404" s="26" t="str">
        <f>IF(B404&gt;0,(VLOOKUP($B404,[1]Engagement!$B$490:$G$610,3,FALSE))," ")</f>
        <v>CRAMBES</v>
      </c>
      <c r="E404" s="26" t="str">
        <f>IF(B404&gt;0,(VLOOKUP($B404,[1]Engagement!$B$490:$G$610,4,FALSE))," ")</f>
        <v>Mathieu</v>
      </c>
      <c r="F404" s="26" t="str">
        <f>IF(B404&gt;0,(VLOOKUP($B404,[1]Engagement!$B$490:$G$610,5,FALSE))," ")</f>
        <v>Grand Braquet</v>
      </c>
      <c r="G404" s="45">
        <f>IF(B404&gt;0,(VLOOKUP($B404,[1]Engagement!$B$490:$G$610,6,FALSE))," ")</f>
        <v>0</v>
      </c>
      <c r="H404" s="46" t="str">
        <f>IF(B404&gt;0,(VLOOKUP($B404,[1]Engagement!$B$490:$H$610,7,FALSE))," ")</f>
        <v>M</v>
      </c>
      <c r="I404" s="3" t="str">
        <f>IF(COUNTIF($F$382:$F404,F404)&lt;2,$F404," ")</f>
        <v xml:space="preserve"> </v>
      </c>
      <c r="J404" s="3" t="str">
        <f t="shared" si="28"/>
        <v/>
      </c>
      <c r="K404" s="3" t="str">
        <f>IF(COUNTIF($F$382:$F404,F404)&lt;3,$F404," ")</f>
        <v xml:space="preserve"> </v>
      </c>
      <c r="L404" s="2" t="str">
        <f t="shared" si="29"/>
        <v/>
      </c>
      <c r="M404" s="2" t="str">
        <f t="shared" si="30"/>
        <v/>
      </c>
      <c r="N404" s="2">
        <f t="shared" si="31"/>
        <v>100</v>
      </c>
    </row>
    <row r="405" spans="1:14" ht="15" customHeight="1" x14ac:dyDescent="0.35">
      <c r="A405" s="1">
        <v>24</v>
      </c>
      <c r="B405" s="44">
        <v>36</v>
      </c>
      <c r="C405" s="25">
        <v>24</v>
      </c>
      <c r="D405" s="26" t="str">
        <f>IF(B405&gt;0,(VLOOKUP($B405,[1]Engagement!$B$490:$G$610,3,FALSE))," ")</f>
        <v>Cheron</v>
      </c>
      <c r="E405" s="26" t="str">
        <f>IF(B405&gt;0,(VLOOKUP($B405,[1]Engagement!$B$490:$G$610,4,FALSE))," ")</f>
        <v>Kévin</v>
      </c>
      <c r="F405" s="26" t="str">
        <f>IF(B405&gt;0,(VLOOKUP($B405,[1]Engagement!$B$490:$G$610,5,FALSE))," ")</f>
        <v>AC Bollene</v>
      </c>
      <c r="G405" s="45">
        <f>IF(B405&gt;0,(VLOOKUP($B405,[1]Engagement!$B$490:$G$610,6,FALSE))," ")</f>
        <v>0</v>
      </c>
      <c r="H405" s="46">
        <f>IF(B405&gt;0,(VLOOKUP($B405,[1]Engagement!$B$490:$H$610,7,FALSE))," ")</f>
        <v>0</v>
      </c>
      <c r="I405" s="3" t="str">
        <f>IF(COUNTIF($F$382:$F405,F405)&lt;2,$F405," ")</f>
        <v xml:space="preserve"> </v>
      </c>
      <c r="J405" s="3" t="str">
        <f t="shared" si="28"/>
        <v/>
      </c>
      <c r="K405" s="3" t="str">
        <f>IF(COUNTIF($F$382:$F405,F405)&lt;3,$F405," ")</f>
        <v>AC Bollene</v>
      </c>
      <c r="L405" s="2">
        <f t="shared" si="29"/>
        <v>24</v>
      </c>
      <c r="M405" s="2" t="str">
        <f t="shared" si="30"/>
        <v>AC Bollene</v>
      </c>
      <c r="N405" s="2">
        <f t="shared" si="31"/>
        <v>24</v>
      </c>
    </row>
    <row r="406" spans="1:14" ht="15" customHeight="1" x14ac:dyDescent="0.35">
      <c r="A406" s="1">
        <v>25</v>
      </c>
      <c r="B406" s="25"/>
      <c r="C406" s="25">
        <v>25</v>
      </c>
      <c r="D406" s="26" t="str">
        <f>IF(B406&gt;0,(VLOOKUP($B406,[1]Engagement!$B$490:$G$610,3,FALSE))," ")</f>
        <v xml:space="preserve"> </v>
      </c>
      <c r="E406" s="26" t="str">
        <f>IF(B406&gt;0,(VLOOKUP($B406,[1]Engagement!$B$490:$G$610,4,FALSE))," ")</f>
        <v xml:space="preserve"> </v>
      </c>
      <c r="F406" s="26" t="str">
        <f>IF(B406&gt;0,(VLOOKUP($B406,[1]Engagement!$B$490:$G$610,5,FALSE))," ")</f>
        <v xml:space="preserve"> </v>
      </c>
      <c r="G406" s="45" t="str">
        <f>IF(B406&gt;0,(VLOOKUP($B406,[1]Engagement!$B$490:$G$610,6,FALSE))," ")</f>
        <v xml:space="preserve"> </v>
      </c>
      <c r="H406" s="46" t="str">
        <f>IF(B406&gt;0,(VLOOKUP($B406,[1]Engagement!$B$490:$H$610,7,FALSE))," ")</f>
        <v xml:space="preserve"> </v>
      </c>
      <c r="I406" s="3" t="str">
        <f>IF(COUNTIF($F$382:$F406,F406)&lt;2,$F406," ")</f>
        <v xml:space="preserve"> </v>
      </c>
      <c r="J406" s="3">
        <f t="shared" si="28"/>
        <v>25</v>
      </c>
      <c r="K406" s="3" t="str">
        <f>IF(COUNTIF($F$382:$F406,F406)&lt;3,$F406," ")</f>
        <v xml:space="preserve"> </v>
      </c>
      <c r="L406" s="2">
        <f t="shared" si="29"/>
        <v>25</v>
      </c>
      <c r="M406" s="2" t="str">
        <f t="shared" si="30"/>
        <v/>
      </c>
      <c r="N406" s="2">
        <f t="shared" si="31"/>
        <v>100</v>
      </c>
    </row>
    <row r="407" spans="1:14" ht="15" customHeight="1" x14ac:dyDescent="0.35">
      <c r="A407" s="1">
        <v>26</v>
      </c>
      <c r="B407" s="44"/>
      <c r="C407" s="25">
        <v>26</v>
      </c>
      <c r="D407" s="26" t="str">
        <f>IF(B407&gt;0,(VLOOKUP($B407,[1]Engagement!$B$490:$G$610,3,FALSE))," ")</f>
        <v xml:space="preserve"> </v>
      </c>
      <c r="E407" s="26" t="str">
        <f>IF(B407&gt;0,(VLOOKUP($B407,[1]Engagement!$B$490:$G$610,4,FALSE))," ")</f>
        <v xml:space="preserve"> </v>
      </c>
      <c r="F407" s="26" t="str">
        <f>IF(B407&gt;0,(VLOOKUP($B407,[1]Engagement!$B$490:$G$610,5,FALSE))," ")</f>
        <v xml:space="preserve"> </v>
      </c>
      <c r="G407" s="45" t="str">
        <f>IF(B407&gt;0,(VLOOKUP($B407,[1]Engagement!$B$490:$G$610,6,FALSE))," ")</f>
        <v xml:space="preserve"> </v>
      </c>
      <c r="H407" s="46" t="str">
        <f>IF(B407&gt;0,(VLOOKUP($B407,[1]Engagement!$B$490:$H$610,7,FALSE))," ")</f>
        <v xml:space="preserve"> </v>
      </c>
      <c r="I407" s="3" t="str">
        <f>IF(COUNTIF($F$382:$F407,F407)&lt;2,$F407," ")</f>
        <v xml:space="preserve"> </v>
      </c>
      <c r="J407" s="3">
        <f t="shared" si="28"/>
        <v>26</v>
      </c>
      <c r="K407" s="3" t="str">
        <f>IF(COUNTIF($F$382:$F407,F407)&lt;3,$F407," ")</f>
        <v xml:space="preserve"> </v>
      </c>
      <c r="L407" s="2">
        <f t="shared" si="29"/>
        <v>26</v>
      </c>
      <c r="M407" s="2" t="str">
        <f t="shared" si="30"/>
        <v/>
      </c>
      <c r="N407" s="2">
        <f t="shared" si="31"/>
        <v>100</v>
      </c>
    </row>
    <row r="408" spans="1:14" ht="15" customHeight="1" x14ac:dyDescent="0.35">
      <c r="A408" s="1">
        <v>27</v>
      </c>
      <c r="B408" s="25"/>
      <c r="C408" s="25">
        <v>27</v>
      </c>
      <c r="D408" s="26" t="str">
        <f>IF(B408&gt;0,(VLOOKUP($B408,[1]Engagement!$B$490:$G$610,3,FALSE))," ")</f>
        <v xml:space="preserve"> </v>
      </c>
      <c r="E408" s="26" t="str">
        <f>IF(B408&gt;0,(VLOOKUP($B408,[1]Engagement!$B$490:$G$610,4,FALSE))," ")</f>
        <v xml:space="preserve"> </v>
      </c>
      <c r="F408" s="26" t="str">
        <f>IF(B408&gt;0,(VLOOKUP($B408,[1]Engagement!$B$490:$G$610,5,FALSE))," ")</f>
        <v xml:space="preserve"> </v>
      </c>
      <c r="G408" s="45" t="str">
        <f>IF(B408&gt;0,(VLOOKUP($B408,[1]Engagement!$B$490:$G$610,6,FALSE))," ")</f>
        <v xml:space="preserve"> </v>
      </c>
      <c r="H408" s="46" t="str">
        <f>IF(B408&gt;0,(VLOOKUP($B408,[1]Engagement!$B$490:$H$610,7,FALSE))," ")</f>
        <v xml:space="preserve"> </v>
      </c>
      <c r="I408" s="3" t="str">
        <f>IF(COUNTIF($F$382:$F408,F408)&lt;2,$F408," ")</f>
        <v xml:space="preserve"> </v>
      </c>
      <c r="J408" s="3">
        <f t="shared" si="28"/>
        <v>27</v>
      </c>
      <c r="K408" s="3" t="str">
        <f>IF(COUNTIF($F$382:$F408,F408)&lt;3,$F408," ")</f>
        <v xml:space="preserve"> </v>
      </c>
      <c r="L408" s="2">
        <f t="shared" si="29"/>
        <v>27</v>
      </c>
      <c r="M408" s="2" t="str">
        <f t="shared" si="30"/>
        <v/>
      </c>
      <c r="N408" s="2">
        <f t="shared" si="31"/>
        <v>100</v>
      </c>
    </row>
    <row r="409" spans="1:14" ht="15" customHeight="1" x14ac:dyDescent="0.35">
      <c r="A409" s="1">
        <v>28</v>
      </c>
      <c r="B409" s="44"/>
      <c r="C409" s="25">
        <v>28</v>
      </c>
      <c r="D409" s="26" t="str">
        <f>IF(B409&gt;0,(VLOOKUP($B409,[1]Engagement!$B$490:$G$610,3,FALSE))," ")</f>
        <v xml:space="preserve"> </v>
      </c>
      <c r="E409" s="26" t="str">
        <f>IF(B409&gt;0,(VLOOKUP($B409,[1]Engagement!$B$490:$G$610,4,FALSE))," ")</f>
        <v xml:space="preserve"> </v>
      </c>
      <c r="F409" s="26" t="str">
        <f>IF(B409&gt;0,(VLOOKUP($B409,[1]Engagement!$B$490:$G$610,5,FALSE))," ")</f>
        <v xml:space="preserve"> </v>
      </c>
      <c r="G409" s="45" t="str">
        <f>IF(B409&gt;0,(VLOOKUP($B409,[1]Engagement!$B$490:$G$610,6,FALSE))," ")</f>
        <v xml:space="preserve"> </v>
      </c>
      <c r="H409" s="46" t="str">
        <f>IF(B409&gt;0,(VLOOKUP($B409,[1]Engagement!$B$490:$H$610,7,FALSE))," ")</f>
        <v xml:space="preserve"> </v>
      </c>
      <c r="I409" s="3" t="str">
        <f>IF(COUNTIF($F$382:$F409,F409)&lt;2,$F409," ")</f>
        <v xml:space="preserve"> </v>
      </c>
      <c r="J409" s="3">
        <f t="shared" si="28"/>
        <v>28</v>
      </c>
      <c r="K409" s="3" t="str">
        <f>IF(COUNTIF($F$382:$F409,F409)&lt;3,$F409," ")</f>
        <v xml:space="preserve"> </v>
      </c>
      <c r="L409" s="2">
        <f t="shared" si="29"/>
        <v>28</v>
      </c>
      <c r="M409" s="2" t="str">
        <f t="shared" si="30"/>
        <v/>
      </c>
      <c r="N409" s="2">
        <f t="shared" si="31"/>
        <v>100</v>
      </c>
    </row>
    <row r="410" spans="1:14" ht="15" customHeight="1" x14ac:dyDescent="0.35">
      <c r="A410" s="1">
        <v>29</v>
      </c>
      <c r="B410" s="25"/>
      <c r="C410" s="25">
        <v>29</v>
      </c>
      <c r="D410" s="26" t="str">
        <f>IF(B410&gt;0,(VLOOKUP($B410,[1]Engagement!$B$490:$G$610,3,FALSE))," ")</f>
        <v xml:space="preserve"> </v>
      </c>
      <c r="E410" s="26" t="str">
        <f>IF(B410&gt;0,(VLOOKUP($B410,[1]Engagement!$B$490:$G$610,4,FALSE))," ")</f>
        <v xml:space="preserve"> </v>
      </c>
      <c r="F410" s="26" t="str">
        <f>IF(B410&gt;0,(VLOOKUP($B410,[1]Engagement!$B$490:$G$610,5,FALSE))," ")</f>
        <v xml:space="preserve"> </v>
      </c>
      <c r="G410" s="45" t="str">
        <f>IF(B410&gt;0,(VLOOKUP($B410,[1]Engagement!$B$490:$G$610,6,FALSE))," ")</f>
        <v xml:space="preserve"> </v>
      </c>
      <c r="H410" s="46" t="str">
        <f>IF(B410&gt;0,(VLOOKUP($B410,[1]Engagement!$B$490:$H$610,7,FALSE))," ")</f>
        <v xml:space="preserve"> </v>
      </c>
      <c r="I410" s="3" t="str">
        <f>IF(COUNTIF($F$382:$F410,F410)&lt;2,$F410," ")</f>
        <v xml:space="preserve"> </v>
      </c>
      <c r="J410" s="3">
        <f t="shared" si="28"/>
        <v>29</v>
      </c>
      <c r="K410" s="3" t="str">
        <f>IF(COUNTIF($F$382:$F410,F410)&lt;3,$F410," ")</f>
        <v xml:space="preserve"> </v>
      </c>
      <c r="L410" s="2">
        <f t="shared" si="29"/>
        <v>29</v>
      </c>
      <c r="M410" s="2" t="str">
        <f t="shared" si="30"/>
        <v/>
      </c>
      <c r="N410" s="2">
        <f t="shared" si="31"/>
        <v>100</v>
      </c>
    </row>
    <row r="411" spans="1:14" ht="15" customHeight="1" x14ac:dyDescent="0.35">
      <c r="A411" s="1">
        <v>30</v>
      </c>
      <c r="B411" s="44"/>
      <c r="C411" s="25">
        <v>30</v>
      </c>
      <c r="D411" s="26" t="str">
        <f>IF(B411&gt;0,(VLOOKUP($B411,[1]Engagement!$B$490:$G$610,3,FALSE))," ")</f>
        <v xml:space="preserve"> </v>
      </c>
      <c r="E411" s="26" t="str">
        <f>IF(B411&gt;0,(VLOOKUP($B411,[1]Engagement!$B$490:$G$610,4,FALSE))," ")</f>
        <v xml:space="preserve"> </v>
      </c>
      <c r="F411" s="26" t="str">
        <f>IF(B411&gt;0,(VLOOKUP($B411,[1]Engagement!$B$490:$G$610,5,FALSE))," ")</f>
        <v xml:space="preserve"> </v>
      </c>
      <c r="G411" s="45" t="str">
        <f>IF(B411&gt;0,(VLOOKUP($B411,[1]Engagement!$B$490:$G$610,6,FALSE))," ")</f>
        <v xml:space="preserve"> </v>
      </c>
      <c r="H411" s="46" t="str">
        <f>IF(B411&gt;0,(VLOOKUP($B411,[1]Engagement!$B$490:$H$610,7,FALSE))," ")</f>
        <v xml:space="preserve"> </v>
      </c>
      <c r="I411" s="3" t="str">
        <f>IF(COUNTIF($F$382:$F411,F411)&lt;2,$F411," ")</f>
        <v xml:space="preserve"> </v>
      </c>
      <c r="J411" s="3">
        <f t="shared" si="28"/>
        <v>30</v>
      </c>
      <c r="K411" s="3" t="str">
        <f>IF(COUNTIF($F$382:$F411,F411)&lt;3,$F411," ")</f>
        <v xml:space="preserve"> </v>
      </c>
      <c r="L411" s="2">
        <f t="shared" si="29"/>
        <v>30</v>
      </c>
      <c r="M411" s="2" t="str">
        <f t="shared" si="30"/>
        <v/>
      </c>
      <c r="N411" s="2">
        <f t="shared" si="31"/>
        <v>100</v>
      </c>
    </row>
    <row r="412" spans="1:14" ht="15" customHeight="1" x14ac:dyDescent="0.35">
      <c r="A412" s="1">
        <v>31</v>
      </c>
      <c r="B412" s="25"/>
      <c r="C412" s="25">
        <v>31</v>
      </c>
      <c r="D412" s="26" t="str">
        <f>IF(B412&gt;0,(VLOOKUP($B412,[1]Engagement!$B$490:$G$610,3,FALSE))," ")</f>
        <v xml:space="preserve"> </v>
      </c>
      <c r="E412" s="26" t="str">
        <f>IF(B412&gt;0,(VLOOKUP($B412,[1]Engagement!$B$490:$G$610,4,FALSE))," ")</f>
        <v xml:space="preserve"> </v>
      </c>
      <c r="F412" s="26" t="str">
        <f>IF(B412&gt;0,(VLOOKUP($B412,[1]Engagement!$B$490:$G$610,5,FALSE))," ")</f>
        <v xml:space="preserve"> </v>
      </c>
      <c r="G412" s="45" t="str">
        <f>IF(B412&gt;0,(VLOOKUP($B412,[1]Engagement!$B$490:$G$610,6,FALSE))," ")</f>
        <v xml:space="preserve"> </v>
      </c>
      <c r="H412" s="46" t="str">
        <f>IF(B412&gt;0,(VLOOKUP($B412,[1]Engagement!$B$490:$H$610,7,FALSE))," ")</f>
        <v xml:space="preserve"> </v>
      </c>
      <c r="I412" s="3" t="str">
        <f>IF(COUNTIF($F$382:$F412,F412)&lt;2,$F412," ")</f>
        <v xml:space="preserve"> </v>
      </c>
      <c r="J412" s="3">
        <f t="shared" si="28"/>
        <v>31</v>
      </c>
      <c r="K412" s="3" t="str">
        <f>IF(COUNTIF($F$382:$F412,F412)&lt;3,$F412," ")</f>
        <v xml:space="preserve"> </v>
      </c>
      <c r="L412" s="2">
        <f t="shared" si="29"/>
        <v>31</v>
      </c>
      <c r="M412" s="2" t="str">
        <f t="shared" si="30"/>
        <v/>
      </c>
      <c r="N412" s="2">
        <f t="shared" si="31"/>
        <v>100</v>
      </c>
    </row>
    <row r="413" spans="1:14" ht="15" customHeight="1" x14ac:dyDescent="0.35">
      <c r="A413" s="1">
        <v>32</v>
      </c>
      <c r="B413" s="44"/>
      <c r="C413" s="25">
        <v>32</v>
      </c>
      <c r="D413" s="26" t="str">
        <f>IF(B413&gt;0,(VLOOKUP($B413,[1]Engagement!$B$490:$G$610,3,FALSE))," ")</f>
        <v xml:space="preserve"> </v>
      </c>
      <c r="E413" s="26" t="str">
        <f>IF(B413&gt;0,(VLOOKUP($B413,[1]Engagement!$B$490:$G$610,4,FALSE))," ")</f>
        <v xml:space="preserve"> </v>
      </c>
      <c r="F413" s="26" t="str">
        <f>IF(B413&gt;0,(VLOOKUP($B413,[1]Engagement!$B$490:$G$610,5,FALSE))," ")</f>
        <v xml:space="preserve"> </v>
      </c>
      <c r="G413" s="45" t="str">
        <f>IF(B413&gt;0,(VLOOKUP($B413,[1]Engagement!$B$490:$G$610,6,FALSE))," ")</f>
        <v xml:space="preserve"> </v>
      </c>
      <c r="H413" s="46" t="str">
        <f>IF(B413&gt;0,(VLOOKUP($B413,[1]Engagement!$B$490:$H$610,7,FALSE))," ")</f>
        <v xml:space="preserve"> </v>
      </c>
      <c r="I413" s="3" t="str">
        <f>IF(COUNTIF($F$382:$F413,F413)&lt;2,$F413," ")</f>
        <v xml:space="preserve"> </v>
      </c>
      <c r="J413" s="3">
        <f t="shared" si="28"/>
        <v>32</v>
      </c>
      <c r="K413" s="3" t="str">
        <f>IF(COUNTIF($F$382:$F413,F413)&lt;3,$F413," ")</f>
        <v xml:space="preserve"> </v>
      </c>
      <c r="L413" s="2">
        <f t="shared" si="29"/>
        <v>32</v>
      </c>
      <c r="M413" s="2" t="str">
        <f t="shared" si="30"/>
        <v/>
      </c>
      <c r="N413" s="2">
        <f t="shared" si="31"/>
        <v>100</v>
      </c>
    </row>
    <row r="414" spans="1:14" ht="15" customHeight="1" x14ac:dyDescent="0.35">
      <c r="A414" s="1">
        <v>33</v>
      </c>
      <c r="B414" s="25"/>
      <c r="C414" s="25">
        <v>33</v>
      </c>
      <c r="D414" s="26" t="str">
        <f>IF(B414&gt;0,(VLOOKUP($B414,[1]Engagement!$B$490:$G$610,3,FALSE))," ")</f>
        <v xml:space="preserve"> </v>
      </c>
      <c r="E414" s="26" t="str">
        <f>IF(B414&gt;0,(VLOOKUP($B414,[1]Engagement!$B$490:$G$610,4,FALSE))," ")</f>
        <v xml:space="preserve"> </v>
      </c>
      <c r="F414" s="26" t="str">
        <f>IF(B414&gt;0,(VLOOKUP($B414,[1]Engagement!$B$490:$G$610,5,FALSE))," ")</f>
        <v xml:space="preserve"> </v>
      </c>
      <c r="G414" s="45" t="str">
        <f>IF(B414&gt;0,(VLOOKUP($B414,[1]Engagement!$B$490:$G$610,6,FALSE))," ")</f>
        <v xml:space="preserve"> </v>
      </c>
      <c r="H414" s="46" t="str">
        <f>IF(B414&gt;0,(VLOOKUP($B414,[1]Engagement!$B$490:$H$610,7,FALSE))," ")</f>
        <v xml:space="preserve"> </v>
      </c>
      <c r="I414" s="3" t="str">
        <f>IF(COUNTIF($F$382:$F414,F414)&lt;2,$F414," ")</f>
        <v xml:space="preserve"> </v>
      </c>
      <c r="J414" s="3">
        <f t="shared" si="28"/>
        <v>33</v>
      </c>
      <c r="K414" s="3" t="str">
        <f>IF(COUNTIF($F$382:$F414,F414)&lt;3,$F414," ")</f>
        <v xml:space="preserve"> </v>
      </c>
      <c r="L414" s="2">
        <f t="shared" si="29"/>
        <v>33</v>
      </c>
      <c r="M414" s="2" t="str">
        <f t="shared" si="30"/>
        <v/>
      </c>
      <c r="N414" s="2">
        <f t="shared" si="31"/>
        <v>100</v>
      </c>
    </row>
    <row r="415" spans="1:14" ht="15" customHeight="1" x14ac:dyDescent="0.35">
      <c r="A415" s="1">
        <v>34</v>
      </c>
      <c r="B415" s="44"/>
      <c r="C415" s="25">
        <v>34</v>
      </c>
      <c r="D415" s="26" t="str">
        <f>IF(B415&gt;0,(VLOOKUP($B415,[1]Engagement!$B$490:$G$610,3,FALSE))," ")</f>
        <v xml:space="preserve"> </v>
      </c>
      <c r="E415" s="26" t="str">
        <f>IF(B415&gt;0,(VLOOKUP($B415,[1]Engagement!$B$490:$G$610,4,FALSE))," ")</f>
        <v xml:space="preserve"> </v>
      </c>
      <c r="F415" s="26" t="str">
        <f>IF(B415&gt;0,(VLOOKUP($B415,[1]Engagement!$B$490:$G$610,5,FALSE))," ")</f>
        <v xml:space="preserve"> </v>
      </c>
      <c r="G415" s="45" t="str">
        <f>IF(B415&gt;0,(VLOOKUP($B415,[1]Engagement!$B$490:$G$610,6,FALSE))," ")</f>
        <v xml:space="preserve"> </v>
      </c>
      <c r="H415" s="46" t="str">
        <f>IF(B415&gt;0,(VLOOKUP($B415,[1]Engagement!$B$490:$H$610,7,FALSE))," ")</f>
        <v xml:space="preserve"> </v>
      </c>
      <c r="I415" s="3" t="str">
        <f>IF(COUNTIF($F$382:$F415,F415)&lt;2,$F415," ")</f>
        <v xml:space="preserve"> </v>
      </c>
      <c r="J415" s="3">
        <f t="shared" si="28"/>
        <v>34</v>
      </c>
      <c r="K415" s="3" t="str">
        <f>IF(COUNTIF($F$382:$F415,F415)&lt;3,$F415," ")</f>
        <v xml:space="preserve"> </v>
      </c>
      <c r="L415" s="2">
        <f t="shared" si="29"/>
        <v>34</v>
      </c>
      <c r="M415" s="2" t="str">
        <f t="shared" si="30"/>
        <v/>
      </c>
      <c r="N415" s="2">
        <f t="shared" si="31"/>
        <v>100</v>
      </c>
    </row>
    <row r="416" spans="1:14" ht="15" customHeight="1" x14ac:dyDescent="0.35">
      <c r="A416" s="1">
        <v>35</v>
      </c>
      <c r="B416" s="25"/>
      <c r="C416" s="25">
        <v>35</v>
      </c>
      <c r="D416" s="26" t="str">
        <f>IF(B416&gt;0,(VLOOKUP($B416,[1]Engagement!$B$490:$G$610,3,FALSE))," ")</f>
        <v xml:space="preserve"> </v>
      </c>
      <c r="E416" s="26" t="str">
        <f>IF(B416&gt;0,(VLOOKUP($B416,[1]Engagement!$B$490:$G$610,4,FALSE))," ")</f>
        <v xml:space="preserve"> </v>
      </c>
      <c r="F416" s="26" t="str">
        <f>IF(B416&gt;0,(VLOOKUP($B416,[1]Engagement!$B$490:$G$610,5,FALSE))," ")</f>
        <v xml:space="preserve"> </v>
      </c>
      <c r="G416" s="45" t="str">
        <f>IF(B416&gt;0,(VLOOKUP($B416,[1]Engagement!$B$490:$G$610,6,FALSE))," ")</f>
        <v xml:space="preserve"> </v>
      </c>
      <c r="H416" s="46" t="str">
        <f>IF(B416&gt;0,(VLOOKUP($B416,[1]Engagement!$B$490:$H$610,7,FALSE))," ")</f>
        <v xml:space="preserve"> </v>
      </c>
      <c r="I416" s="3" t="str">
        <f>IF(COUNTIF($F$382:$F416,F416)&lt;2,$F416," ")</f>
        <v xml:space="preserve"> </v>
      </c>
      <c r="J416" s="3">
        <f t="shared" si="28"/>
        <v>35</v>
      </c>
      <c r="K416" s="3" t="str">
        <f>IF(COUNTIF($F$382:$F416,F416)&lt;3,$F416," ")</f>
        <v xml:space="preserve"> </v>
      </c>
      <c r="L416" s="2">
        <f t="shared" si="29"/>
        <v>35</v>
      </c>
      <c r="M416" s="2" t="str">
        <f t="shared" si="30"/>
        <v/>
      </c>
      <c r="N416" s="2">
        <f t="shared" si="31"/>
        <v>100</v>
      </c>
    </row>
    <row r="417" spans="1:14" ht="15" customHeight="1" x14ac:dyDescent="0.35">
      <c r="A417" s="1">
        <v>36</v>
      </c>
      <c r="B417" s="44"/>
      <c r="C417" s="25">
        <v>36</v>
      </c>
      <c r="D417" s="26" t="str">
        <f>IF(B417&gt;0,(VLOOKUP($B417,[1]Engagement!$B$490:$G$610,3,FALSE))," ")</f>
        <v xml:space="preserve"> </v>
      </c>
      <c r="E417" s="26" t="str">
        <f>IF(B417&gt;0,(VLOOKUP($B417,[1]Engagement!$B$490:$G$610,4,FALSE))," ")</f>
        <v xml:space="preserve"> </v>
      </c>
      <c r="F417" s="26" t="str">
        <f>IF(B417&gt;0,(VLOOKUP($B417,[1]Engagement!$B$490:$G$610,5,FALSE))," ")</f>
        <v xml:space="preserve"> </v>
      </c>
      <c r="G417" s="45" t="str">
        <f>IF(B417&gt;0,(VLOOKUP($B417,[1]Engagement!$B$490:$G$610,6,FALSE))," ")</f>
        <v xml:space="preserve"> </v>
      </c>
      <c r="H417" s="46" t="str">
        <f>IF(B417&gt;0,(VLOOKUP($B417,[1]Engagement!$B$490:$H$610,7,FALSE))," ")</f>
        <v xml:space="preserve"> </v>
      </c>
      <c r="I417" s="3" t="str">
        <f>IF(COUNTIF($F$382:$F417,F417)&lt;2,$F417," ")</f>
        <v xml:space="preserve"> </v>
      </c>
      <c r="J417" s="3">
        <f t="shared" si="28"/>
        <v>36</v>
      </c>
      <c r="K417" s="3" t="str">
        <f>IF(COUNTIF($F$382:$F417,F417)&lt;3,$F417," ")</f>
        <v xml:space="preserve"> </v>
      </c>
      <c r="L417" s="2">
        <f t="shared" si="29"/>
        <v>36</v>
      </c>
      <c r="M417" s="2" t="str">
        <f t="shared" si="30"/>
        <v/>
      </c>
      <c r="N417" s="2">
        <f t="shared" si="31"/>
        <v>100</v>
      </c>
    </row>
    <row r="418" spans="1:14" ht="15" customHeight="1" x14ac:dyDescent="0.35">
      <c r="A418" s="1">
        <v>37</v>
      </c>
      <c r="B418" s="25"/>
      <c r="C418" s="25">
        <v>37</v>
      </c>
      <c r="D418" s="26" t="str">
        <f>IF(B418&gt;0,(VLOOKUP($B418,[1]Engagement!$B$490:$G$610,3,FALSE))," ")</f>
        <v xml:space="preserve"> </v>
      </c>
      <c r="E418" s="26" t="str">
        <f>IF(B418&gt;0,(VLOOKUP($B418,[1]Engagement!$B$490:$G$610,4,FALSE))," ")</f>
        <v xml:space="preserve"> </v>
      </c>
      <c r="F418" s="26" t="str">
        <f>IF(B418&gt;0,(VLOOKUP($B418,[1]Engagement!$B$490:$G$610,5,FALSE))," ")</f>
        <v xml:space="preserve"> </v>
      </c>
      <c r="G418" s="45" t="str">
        <f>IF(B418&gt;0,(VLOOKUP($B418,[1]Engagement!$B$490:$G$610,6,FALSE))," ")</f>
        <v xml:space="preserve"> </v>
      </c>
      <c r="H418" s="46" t="str">
        <f>IF(B418&gt;0,(VLOOKUP($B418,[1]Engagement!$B$490:$H$610,7,FALSE))," ")</f>
        <v xml:space="preserve"> </v>
      </c>
      <c r="I418" s="3" t="str">
        <f>IF(COUNTIF($F$382:$F418,F418)&lt;2,$F418," ")</f>
        <v xml:space="preserve"> </v>
      </c>
      <c r="J418" s="3">
        <f t="shared" si="28"/>
        <v>37</v>
      </c>
      <c r="K418" s="3" t="str">
        <f>IF(COUNTIF($F$382:$F418,F418)&lt;3,$F418," ")</f>
        <v xml:space="preserve"> </v>
      </c>
      <c r="L418" s="2">
        <f t="shared" si="29"/>
        <v>37</v>
      </c>
      <c r="M418" s="2" t="str">
        <f t="shared" si="30"/>
        <v/>
      </c>
      <c r="N418" s="2">
        <f t="shared" si="31"/>
        <v>100</v>
      </c>
    </row>
    <row r="419" spans="1:14" ht="15" customHeight="1" x14ac:dyDescent="0.35">
      <c r="A419" s="1">
        <v>38</v>
      </c>
      <c r="B419" s="44"/>
      <c r="C419" s="25">
        <v>38</v>
      </c>
      <c r="D419" s="26" t="str">
        <f>IF(B419&gt;0,(VLOOKUP($B419,[1]Engagement!$B$490:$G$610,3,FALSE))," ")</f>
        <v xml:space="preserve"> </v>
      </c>
      <c r="E419" s="26" t="str">
        <f>IF(B419&gt;0,(VLOOKUP($B419,[1]Engagement!$B$490:$G$610,4,FALSE))," ")</f>
        <v xml:space="preserve"> </v>
      </c>
      <c r="F419" s="26" t="str">
        <f>IF(B419&gt;0,(VLOOKUP($B419,[1]Engagement!$B$490:$G$610,5,FALSE))," ")</f>
        <v xml:space="preserve"> </v>
      </c>
      <c r="G419" s="45" t="str">
        <f>IF(B419&gt;0,(VLOOKUP($B419,[1]Engagement!$B$490:$G$610,6,FALSE))," ")</f>
        <v xml:space="preserve"> </v>
      </c>
      <c r="H419" s="46" t="str">
        <f>IF(B419&gt;0,(VLOOKUP($B419,[1]Engagement!$B$490:$H$610,7,FALSE))," ")</f>
        <v xml:space="preserve"> </v>
      </c>
      <c r="I419" s="3" t="str">
        <f>IF(COUNTIF($F$382:$F419,F419)&lt;2,$F419," ")</f>
        <v xml:space="preserve"> </v>
      </c>
      <c r="J419" s="3">
        <f t="shared" si="28"/>
        <v>38</v>
      </c>
      <c r="K419" s="3" t="str">
        <f>IF(COUNTIF($F$382:$F419,F419)&lt;3,$F419," ")</f>
        <v xml:space="preserve"> </v>
      </c>
      <c r="L419" s="2">
        <f t="shared" si="29"/>
        <v>38</v>
      </c>
      <c r="M419" s="2" t="str">
        <f t="shared" si="30"/>
        <v/>
      </c>
      <c r="N419" s="2">
        <f t="shared" si="31"/>
        <v>100</v>
      </c>
    </row>
    <row r="420" spans="1:14" ht="15" customHeight="1" x14ac:dyDescent="0.35">
      <c r="A420" s="1">
        <v>39</v>
      </c>
      <c r="B420" s="25"/>
      <c r="C420" s="25">
        <v>39</v>
      </c>
      <c r="D420" s="26" t="str">
        <f>IF(B420&gt;0,(VLOOKUP($B420,[1]Engagement!$B$490:$G$610,3,FALSE))," ")</f>
        <v xml:space="preserve"> </v>
      </c>
      <c r="E420" s="26" t="str">
        <f>IF(B420&gt;0,(VLOOKUP($B420,[1]Engagement!$B$490:$G$610,4,FALSE))," ")</f>
        <v xml:space="preserve"> </v>
      </c>
      <c r="F420" s="26" t="str">
        <f>IF(B420&gt;0,(VLOOKUP($B420,[1]Engagement!$B$490:$G$610,5,FALSE))," ")</f>
        <v xml:space="preserve"> </v>
      </c>
      <c r="G420" s="45" t="str">
        <f>IF(B420&gt;0,(VLOOKUP($B420,[1]Engagement!$B$490:$G$610,6,FALSE))," ")</f>
        <v xml:space="preserve"> </v>
      </c>
      <c r="H420" s="46" t="str">
        <f>IF(B420&gt;0,(VLOOKUP($B420,[1]Engagement!$B$490:$H$610,7,FALSE))," ")</f>
        <v xml:space="preserve"> </v>
      </c>
      <c r="I420" s="3" t="str">
        <f>IF(COUNTIF($F$382:$F420,F420)&lt;2,$F420," ")</f>
        <v xml:space="preserve"> </v>
      </c>
      <c r="J420" s="3">
        <f t="shared" si="28"/>
        <v>39</v>
      </c>
      <c r="K420" s="3" t="str">
        <f>IF(COUNTIF($F$382:$F420,F420)&lt;3,$F420," ")</f>
        <v xml:space="preserve"> </v>
      </c>
      <c r="L420" s="2">
        <f t="shared" si="29"/>
        <v>39</v>
      </c>
      <c r="M420" s="2" t="str">
        <f t="shared" si="30"/>
        <v/>
      </c>
      <c r="N420" s="2">
        <f t="shared" si="31"/>
        <v>100</v>
      </c>
    </row>
    <row r="421" spans="1:14" ht="15" customHeight="1" x14ac:dyDescent="0.35">
      <c r="A421" s="1">
        <v>40</v>
      </c>
      <c r="B421" s="44"/>
      <c r="C421" s="25">
        <v>40</v>
      </c>
      <c r="D421" s="26" t="str">
        <f>IF(B421&gt;0,(VLOOKUP($B421,[1]Engagement!$B$490:$G$610,3,FALSE))," ")</f>
        <v xml:space="preserve"> </v>
      </c>
      <c r="E421" s="26" t="str">
        <f>IF(B421&gt;0,(VLOOKUP($B421,[1]Engagement!$B$490:$G$610,4,FALSE))," ")</f>
        <v xml:space="preserve"> </v>
      </c>
      <c r="F421" s="26" t="str">
        <f>IF(B421&gt;0,(VLOOKUP($B421,[1]Engagement!$B$490:$G$610,5,FALSE))," ")</f>
        <v xml:space="preserve"> </v>
      </c>
      <c r="G421" s="45" t="str">
        <f>IF(B421&gt;0,(VLOOKUP($B421,[1]Engagement!$B$490:$G$610,6,FALSE))," ")</f>
        <v xml:space="preserve"> </v>
      </c>
      <c r="H421" s="46" t="str">
        <f>IF(B421&gt;0,(VLOOKUP($B421,[1]Engagement!$B$490:$H$610,7,FALSE))," ")</f>
        <v xml:space="preserve"> </v>
      </c>
      <c r="I421" s="3" t="str">
        <f>IF(COUNTIF($F$382:$F421,F421)&lt;2,$F421," ")</f>
        <v xml:space="preserve"> </v>
      </c>
      <c r="J421" s="3">
        <f t="shared" si="28"/>
        <v>40</v>
      </c>
      <c r="K421" s="3" t="str">
        <f>IF(COUNTIF($F$382:$F421,F421)&lt;3,$F421," ")</f>
        <v xml:space="preserve"> </v>
      </c>
      <c r="L421" s="2">
        <f t="shared" si="29"/>
        <v>40</v>
      </c>
      <c r="M421" s="2" t="str">
        <f t="shared" si="30"/>
        <v/>
      </c>
      <c r="N421" s="2">
        <f t="shared" si="31"/>
        <v>100</v>
      </c>
    </row>
    <row r="422" spans="1:14" ht="15" customHeight="1" x14ac:dyDescent="0.35">
      <c r="A422" s="1">
        <v>41</v>
      </c>
      <c r="B422" s="25"/>
      <c r="C422" s="25">
        <v>41</v>
      </c>
      <c r="D422" s="26" t="str">
        <f>IF(B422&gt;0,(VLOOKUP($B422,[1]Engagement!$B$490:$G$610,3,FALSE))," ")</f>
        <v xml:space="preserve"> </v>
      </c>
      <c r="E422" s="26" t="str">
        <f>IF(B422&gt;0,(VLOOKUP($B422,[1]Engagement!$B$490:$G$610,4,FALSE))," ")</f>
        <v xml:space="preserve"> </v>
      </c>
      <c r="F422" s="26" t="str">
        <f>IF(B422&gt;0,(VLOOKUP($B422,[1]Engagement!$B$490:$G$610,5,FALSE))," ")</f>
        <v xml:space="preserve"> </v>
      </c>
      <c r="G422" s="45" t="str">
        <f>IF(B422&gt;0,(VLOOKUP($B422,[1]Engagement!$B$490:$G$610,6,FALSE))," ")</f>
        <v xml:space="preserve"> </v>
      </c>
      <c r="H422" s="46" t="str">
        <f>IF(B422&gt;0,(VLOOKUP($B422,[1]Engagement!$B$490:$H$610,7,FALSE))," ")</f>
        <v xml:space="preserve"> </v>
      </c>
      <c r="I422" s="3" t="str">
        <f>IF(COUNTIF($F$382:$F422,F422)&lt;2,$F422," ")</f>
        <v xml:space="preserve"> </v>
      </c>
      <c r="J422" s="3">
        <f t="shared" si="28"/>
        <v>41</v>
      </c>
      <c r="K422" s="3" t="str">
        <f>IF(COUNTIF($F$382:$F422,F422)&lt;3,$F422," ")</f>
        <v xml:space="preserve"> </v>
      </c>
      <c r="L422" s="2">
        <f t="shared" si="29"/>
        <v>41</v>
      </c>
      <c r="M422" s="2" t="str">
        <f t="shared" si="30"/>
        <v/>
      </c>
      <c r="N422" s="2">
        <f t="shared" si="31"/>
        <v>100</v>
      </c>
    </row>
    <row r="423" spans="1:14" ht="15" customHeight="1" x14ac:dyDescent="0.35">
      <c r="A423" s="1">
        <v>42</v>
      </c>
      <c r="B423" s="44"/>
      <c r="C423" s="25">
        <v>42</v>
      </c>
      <c r="D423" s="26" t="str">
        <f>IF(B423&gt;0,(VLOOKUP($B423,[1]Engagement!$B$490:$G$610,3,FALSE))," ")</f>
        <v xml:space="preserve"> </v>
      </c>
      <c r="E423" s="26" t="str">
        <f>IF(B423&gt;0,(VLOOKUP($B423,[1]Engagement!$B$490:$G$610,4,FALSE))," ")</f>
        <v xml:space="preserve"> </v>
      </c>
      <c r="F423" s="26" t="str">
        <f>IF(B423&gt;0,(VLOOKUP($B423,[1]Engagement!$B$490:$G$610,5,FALSE))," ")</f>
        <v xml:space="preserve"> </v>
      </c>
      <c r="G423" s="45" t="str">
        <f>IF(B423&gt;0,(VLOOKUP($B423,[1]Engagement!$B$490:$G$610,6,FALSE))," ")</f>
        <v xml:space="preserve"> </v>
      </c>
      <c r="H423" s="46" t="str">
        <f>IF(B423&gt;0,(VLOOKUP($B423,[1]Engagement!$B$490:$H$610,7,FALSE))," ")</f>
        <v xml:space="preserve"> </v>
      </c>
      <c r="I423" s="3" t="str">
        <f>IF(COUNTIF($F$382:$F423,F423)&lt;2,$F423," ")</f>
        <v xml:space="preserve"> </v>
      </c>
      <c r="J423" s="3">
        <f t="shared" si="28"/>
        <v>42</v>
      </c>
      <c r="K423" s="3" t="str">
        <f>IF(COUNTIF($F$382:$F423,F423)&lt;3,$F423," ")</f>
        <v xml:space="preserve"> </v>
      </c>
      <c r="L423" s="2">
        <f t="shared" si="29"/>
        <v>42</v>
      </c>
      <c r="M423" s="2" t="str">
        <f t="shared" si="30"/>
        <v/>
      </c>
      <c r="N423" s="2">
        <f t="shared" si="31"/>
        <v>100</v>
      </c>
    </row>
    <row r="424" spans="1:14" ht="15" customHeight="1" x14ac:dyDescent="0.35">
      <c r="A424" s="1">
        <v>43</v>
      </c>
      <c r="B424" s="25"/>
      <c r="C424" s="25">
        <v>43</v>
      </c>
      <c r="D424" s="26" t="str">
        <f>IF(B424&gt;0,(VLOOKUP($B424,[1]Engagement!$B$490:$G$610,3,FALSE))," ")</f>
        <v xml:space="preserve"> </v>
      </c>
      <c r="E424" s="26" t="str">
        <f>IF(B424&gt;0,(VLOOKUP($B424,[1]Engagement!$B$490:$G$610,4,FALSE))," ")</f>
        <v xml:space="preserve"> </v>
      </c>
      <c r="F424" s="26" t="str">
        <f>IF(B424&gt;0,(VLOOKUP($B424,[1]Engagement!$B$490:$G$610,5,FALSE))," ")</f>
        <v xml:space="preserve"> </v>
      </c>
      <c r="G424" s="45" t="str">
        <f>IF(B424&gt;0,(VLOOKUP($B424,[1]Engagement!$B$490:$G$610,6,FALSE))," ")</f>
        <v xml:space="preserve"> </v>
      </c>
      <c r="H424" s="46" t="str">
        <f>IF(B424&gt;0,(VLOOKUP($B424,[1]Engagement!$B$490:$H$610,7,FALSE))," ")</f>
        <v xml:space="preserve"> </v>
      </c>
      <c r="I424" s="3" t="str">
        <f>IF(COUNTIF($F$382:$F424,F424)&lt;2,$F424," ")</f>
        <v xml:space="preserve"> </v>
      </c>
      <c r="J424" s="3">
        <f t="shared" si="28"/>
        <v>43</v>
      </c>
      <c r="K424" s="3" t="str">
        <f>IF(COUNTIF($F$382:$F424,F424)&lt;3,$F424," ")</f>
        <v xml:space="preserve"> </v>
      </c>
      <c r="L424" s="2">
        <f t="shared" si="29"/>
        <v>43</v>
      </c>
      <c r="M424" s="2" t="str">
        <f t="shared" si="30"/>
        <v/>
      </c>
      <c r="N424" s="2">
        <f t="shared" si="31"/>
        <v>100</v>
      </c>
    </row>
    <row r="425" spans="1:14" ht="15" customHeight="1" x14ac:dyDescent="0.35">
      <c r="A425" s="1">
        <v>44</v>
      </c>
      <c r="B425" s="44"/>
      <c r="C425" s="25">
        <v>44</v>
      </c>
      <c r="D425" s="26" t="str">
        <f>IF(B425&gt;0,(VLOOKUP($B425,[1]Engagement!$B$490:$G$610,3,FALSE))," ")</f>
        <v xml:space="preserve"> </v>
      </c>
      <c r="E425" s="26" t="str">
        <f>IF(B425&gt;0,(VLOOKUP($B425,[1]Engagement!$B$490:$G$610,4,FALSE))," ")</f>
        <v xml:space="preserve"> </v>
      </c>
      <c r="F425" s="26" t="str">
        <f>IF(B425&gt;0,(VLOOKUP($B425,[1]Engagement!$B$490:$G$610,5,FALSE))," ")</f>
        <v xml:space="preserve"> </v>
      </c>
      <c r="G425" s="45" t="str">
        <f>IF(B425&gt;0,(VLOOKUP($B425,[1]Engagement!$B$490:$G$610,6,FALSE))," ")</f>
        <v xml:space="preserve"> </v>
      </c>
      <c r="H425" s="46" t="str">
        <f>IF(B425&gt;0,(VLOOKUP($B425,[1]Engagement!$B$490:$H$610,7,FALSE))," ")</f>
        <v xml:space="preserve"> </v>
      </c>
      <c r="I425" s="3" t="str">
        <f>IF(COUNTIF($F$382:$F425,F425)&lt;2,$F425," ")</f>
        <v xml:space="preserve"> </v>
      </c>
      <c r="J425" s="3">
        <f t="shared" si="28"/>
        <v>44</v>
      </c>
      <c r="K425" s="3" t="str">
        <f>IF(COUNTIF($F$382:$F425,F425)&lt;3,$F425," ")</f>
        <v xml:space="preserve"> </v>
      </c>
      <c r="L425" s="2">
        <f t="shared" si="29"/>
        <v>44</v>
      </c>
      <c r="M425" s="2" t="str">
        <f t="shared" si="30"/>
        <v/>
      </c>
      <c r="N425" s="2">
        <f t="shared" si="31"/>
        <v>100</v>
      </c>
    </row>
    <row r="426" spans="1:14" ht="15" customHeight="1" x14ac:dyDescent="0.35">
      <c r="A426" s="1">
        <v>45</v>
      </c>
      <c r="B426" s="25"/>
      <c r="C426" s="25">
        <v>45</v>
      </c>
      <c r="D426" s="26" t="str">
        <f>IF(B426&gt;0,(VLOOKUP($B426,[1]Engagement!$B$490:$G$610,3,FALSE))," ")</f>
        <v xml:space="preserve"> </v>
      </c>
      <c r="E426" s="26" t="str">
        <f>IF(B426&gt;0,(VLOOKUP($B426,[1]Engagement!$B$490:$G$610,4,FALSE))," ")</f>
        <v xml:space="preserve"> </v>
      </c>
      <c r="F426" s="26" t="str">
        <f>IF(B426&gt;0,(VLOOKUP($B426,[1]Engagement!$B$490:$G$610,5,FALSE))," ")</f>
        <v xml:space="preserve"> </v>
      </c>
      <c r="G426" s="45" t="str">
        <f>IF(B426&gt;0,(VLOOKUP($B426,[1]Engagement!$B$490:$G$610,6,FALSE))," ")</f>
        <v xml:space="preserve"> </v>
      </c>
      <c r="H426" s="46" t="str">
        <f>IF(B426&gt;0,(VLOOKUP($B426,[1]Engagement!$B$490:$H$610,7,FALSE))," ")</f>
        <v xml:space="preserve"> </v>
      </c>
      <c r="I426" s="3" t="str">
        <f>IF(COUNTIF($F$382:$F426,F426)&lt;2,$F426," ")</f>
        <v xml:space="preserve"> </v>
      </c>
      <c r="J426" s="3">
        <f t="shared" si="28"/>
        <v>45</v>
      </c>
      <c r="K426" s="3" t="str">
        <f>IF(COUNTIF($F$382:$F426,F426)&lt;3,$F426," ")</f>
        <v xml:space="preserve"> </v>
      </c>
      <c r="L426" s="2">
        <f t="shared" si="29"/>
        <v>45</v>
      </c>
      <c r="M426" s="2" t="str">
        <f t="shared" si="30"/>
        <v/>
      </c>
      <c r="N426" s="2">
        <f t="shared" si="31"/>
        <v>100</v>
      </c>
    </row>
    <row r="427" spans="1:14" ht="15" customHeight="1" x14ac:dyDescent="0.35">
      <c r="A427" s="1">
        <v>46</v>
      </c>
      <c r="B427" s="44"/>
      <c r="C427" s="25">
        <v>46</v>
      </c>
      <c r="D427" s="26" t="str">
        <f>IF(B427&gt;0,(VLOOKUP($B427,[1]Engagement!$B$490:$G$610,3,FALSE))," ")</f>
        <v xml:space="preserve"> </v>
      </c>
      <c r="E427" s="26" t="str">
        <f>IF(B427&gt;0,(VLOOKUP($B427,[1]Engagement!$B$490:$G$610,4,FALSE))," ")</f>
        <v xml:space="preserve"> </v>
      </c>
      <c r="F427" s="26" t="str">
        <f>IF(B427&gt;0,(VLOOKUP($B427,[1]Engagement!$B$490:$G$610,5,FALSE))," ")</f>
        <v xml:space="preserve"> </v>
      </c>
      <c r="G427" s="45" t="str">
        <f>IF(B427&gt;0,(VLOOKUP($B427,[1]Engagement!$B$490:$G$610,6,FALSE))," ")</f>
        <v xml:space="preserve"> </v>
      </c>
      <c r="H427" s="46" t="str">
        <f>IF(B427&gt;0,(VLOOKUP($B427,[1]Engagement!$B$490:$H$610,7,FALSE))," ")</f>
        <v xml:space="preserve"> </v>
      </c>
      <c r="I427" s="3" t="str">
        <f>IF(COUNTIF($F$382:$F427,F427)&lt;2,$F427," ")</f>
        <v xml:space="preserve"> </v>
      </c>
      <c r="J427" s="3">
        <f t="shared" si="28"/>
        <v>46</v>
      </c>
      <c r="K427" s="3" t="str">
        <f>IF(COUNTIF($F$382:$F427,F427)&lt;3,$F427," ")</f>
        <v xml:space="preserve"> </v>
      </c>
      <c r="L427" s="2">
        <f t="shared" si="29"/>
        <v>46</v>
      </c>
      <c r="M427" s="2" t="str">
        <f t="shared" si="30"/>
        <v/>
      </c>
      <c r="N427" s="2">
        <f t="shared" si="31"/>
        <v>100</v>
      </c>
    </row>
    <row r="428" spans="1:14" ht="15" customHeight="1" x14ac:dyDescent="0.35">
      <c r="A428" s="1">
        <v>47</v>
      </c>
      <c r="B428" s="25"/>
      <c r="C428" s="25">
        <v>47</v>
      </c>
      <c r="D428" s="26" t="str">
        <f>IF(B428&gt;0,(VLOOKUP($B428,[1]Engagement!$B$490:$G$610,3,FALSE))," ")</f>
        <v xml:space="preserve"> </v>
      </c>
      <c r="E428" s="26" t="str">
        <f>IF(B428&gt;0,(VLOOKUP($B428,[1]Engagement!$B$490:$G$610,4,FALSE))," ")</f>
        <v xml:space="preserve"> </v>
      </c>
      <c r="F428" s="26" t="str">
        <f>IF(B428&gt;0,(VLOOKUP($B428,[1]Engagement!$B$490:$G$610,5,FALSE))," ")</f>
        <v xml:space="preserve"> </v>
      </c>
      <c r="G428" s="45" t="str">
        <f>IF(B428&gt;0,(VLOOKUP($B428,[1]Engagement!$B$490:$G$610,6,FALSE))," ")</f>
        <v xml:space="preserve"> </v>
      </c>
      <c r="H428" s="46" t="str">
        <f>IF(B428&gt;0,(VLOOKUP($B428,[1]Engagement!$B$490:$H$610,7,FALSE))," ")</f>
        <v xml:space="preserve"> </v>
      </c>
      <c r="I428" s="3" t="str">
        <f>IF(COUNTIF($F$382:$F428,F428)&lt;2,$F428," ")</f>
        <v xml:space="preserve"> </v>
      </c>
      <c r="J428" s="3">
        <f t="shared" si="28"/>
        <v>47</v>
      </c>
      <c r="K428" s="3" t="str">
        <f>IF(COUNTIF($F$382:$F428,F428)&lt;3,$F428," ")</f>
        <v xml:space="preserve"> </v>
      </c>
      <c r="L428" s="2">
        <f t="shared" si="29"/>
        <v>47</v>
      </c>
      <c r="M428" s="2" t="str">
        <f t="shared" si="30"/>
        <v/>
      </c>
      <c r="N428" s="2">
        <f t="shared" si="31"/>
        <v>100</v>
      </c>
    </row>
    <row r="429" spans="1:14" ht="15" customHeight="1" x14ac:dyDescent="0.35">
      <c r="A429" s="1">
        <v>48</v>
      </c>
      <c r="B429" s="44"/>
      <c r="C429" s="25">
        <v>48</v>
      </c>
      <c r="D429" s="26" t="str">
        <f>IF(B429&gt;0,(VLOOKUP($B429,[1]Engagement!$B$490:$G$610,3,FALSE))," ")</f>
        <v xml:space="preserve"> </v>
      </c>
      <c r="E429" s="26" t="str">
        <f>IF(B429&gt;0,(VLOOKUP($B429,[1]Engagement!$B$490:$G$610,4,FALSE))," ")</f>
        <v xml:space="preserve"> </v>
      </c>
      <c r="F429" s="26" t="str">
        <f>IF(B429&gt;0,(VLOOKUP($B429,[1]Engagement!$B$490:$G$610,5,FALSE))," ")</f>
        <v xml:space="preserve"> </v>
      </c>
      <c r="G429" s="45" t="str">
        <f>IF(B429&gt;0,(VLOOKUP($B429,[1]Engagement!$B$490:$G$610,6,FALSE))," ")</f>
        <v xml:space="preserve"> </v>
      </c>
      <c r="H429" s="46" t="str">
        <f>IF(B429&gt;0,(VLOOKUP($B429,[1]Engagement!$B$490:$H$610,7,FALSE))," ")</f>
        <v xml:space="preserve"> </v>
      </c>
      <c r="I429" s="3" t="str">
        <f>IF(COUNTIF($F$382:$F429,F429)&lt;2,$F429," ")</f>
        <v xml:space="preserve"> </v>
      </c>
      <c r="J429" s="3">
        <f t="shared" si="28"/>
        <v>48</v>
      </c>
      <c r="K429" s="3" t="str">
        <f>IF(COUNTIF($F$382:$F429,F429)&lt;3,$F429," ")</f>
        <v xml:space="preserve"> </v>
      </c>
      <c r="L429" s="2">
        <f t="shared" si="29"/>
        <v>48</v>
      </c>
      <c r="M429" s="2" t="str">
        <f t="shared" si="30"/>
        <v/>
      </c>
      <c r="N429" s="2">
        <f t="shared" si="31"/>
        <v>100</v>
      </c>
    </row>
    <row r="430" spans="1:14" ht="15" customHeight="1" x14ac:dyDescent="0.35">
      <c r="A430" s="1">
        <v>49</v>
      </c>
      <c r="B430" s="25"/>
      <c r="C430" s="25">
        <v>49</v>
      </c>
      <c r="D430" s="26" t="str">
        <f>IF(B430&gt;0,(VLOOKUP($B430,[1]Engagement!$B$490:$G$610,3,FALSE))," ")</f>
        <v xml:space="preserve"> </v>
      </c>
      <c r="E430" s="26" t="str">
        <f>IF(B430&gt;0,(VLOOKUP($B430,[1]Engagement!$B$490:$G$610,4,FALSE))," ")</f>
        <v xml:space="preserve"> </v>
      </c>
      <c r="F430" s="26" t="str">
        <f>IF(B430&gt;0,(VLOOKUP($B430,[1]Engagement!$B$490:$G$610,5,FALSE))," ")</f>
        <v xml:space="preserve"> </v>
      </c>
      <c r="G430" s="45" t="str">
        <f>IF(B430&gt;0,(VLOOKUP($B430,[1]Engagement!$B$490:$G$610,6,FALSE))," ")</f>
        <v xml:space="preserve"> </v>
      </c>
      <c r="H430" s="46" t="str">
        <f>IF(B430&gt;0,(VLOOKUP($B430,[1]Engagement!$B$490:$H$610,7,FALSE))," ")</f>
        <v xml:space="preserve"> </v>
      </c>
      <c r="I430" s="3" t="str">
        <f>IF(COUNTIF($F$382:$F430,F430)&lt;2,$F430," ")</f>
        <v xml:space="preserve"> </v>
      </c>
      <c r="J430" s="3">
        <f t="shared" si="28"/>
        <v>49</v>
      </c>
      <c r="K430" s="3" t="str">
        <f>IF(COUNTIF($F$382:$F430,F430)&lt;3,$F430," ")</f>
        <v xml:space="preserve"> </v>
      </c>
      <c r="L430" s="2">
        <f t="shared" si="29"/>
        <v>49</v>
      </c>
      <c r="M430" s="2" t="str">
        <f t="shared" si="30"/>
        <v/>
      </c>
      <c r="N430" s="2">
        <f t="shared" si="31"/>
        <v>100</v>
      </c>
    </row>
    <row r="431" spans="1:14" ht="15" customHeight="1" x14ac:dyDescent="0.35">
      <c r="A431" s="1">
        <v>50</v>
      </c>
      <c r="B431" s="44"/>
      <c r="C431" s="25">
        <v>50</v>
      </c>
      <c r="D431" s="26" t="str">
        <f>IF(B431&gt;0,(VLOOKUP($B431,[1]Engagement!$B$490:$G$610,3,FALSE))," ")</f>
        <v xml:space="preserve"> </v>
      </c>
      <c r="E431" s="26" t="str">
        <f>IF(B431&gt;0,(VLOOKUP($B431,[1]Engagement!$B$490:$G$610,4,FALSE))," ")</f>
        <v xml:space="preserve"> </v>
      </c>
      <c r="F431" s="26" t="str">
        <f>IF(B431&gt;0,(VLOOKUP($B431,[1]Engagement!$B$490:$G$610,5,FALSE))," ")</f>
        <v xml:space="preserve"> </v>
      </c>
      <c r="G431" s="45" t="str">
        <f>IF(B431&gt;0,(VLOOKUP($B431,[1]Engagement!$B$490:$G$610,6,FALSE))," ")</f>
        <v xml:space="preserve"> </v>
      </c>
      <c r="H431" s="46" t="str">
        <f>IF(B431&gt;0,(VLOOKUP($B431,[1]Engagement!$B$490:$H$610,7,FALSE))," ")</f>
        <v xml:space="preserve"> </v>
      </c>
      <c r="I431" s="3" t="str">
        <f>IF(COUNTIF($F$382:$F431,F431)&lt;2,$F431," ")</f>
        <v xml:space="preserve"> </v>
      </c>
      <c r="J431" s="3">
        <f t="shared" si="28"/>
        <v>50</v>
      </c>
      <c r="K431" s="3" t="str">
        <f>IF(COUNTIF($F$382:$F431,F431)&lt;3,$F431," ")</f>
        <v xml:space="preserve"> </v>
      </c>
      <c r="L431" s="2">
        <f t="shared" si="29"/>
        <v>50</v>
      </c>
      <c r="M431" s="2" t="str">
        <f t="shared" si="30"/>
        <v/>
      </c>
      <c r="N431" s="2">
        <f t="shared" si="31"/>
        <v>100</v>
      </c>
    </row>
    <row r="432" spans="1:14" ht="15" customHeight="1" x14ac:dyDescent="0.35">
      <c r="A432" s="1">
        <v>1</v>
      </c>
      <c r="B432" s="24"/>
      <c r="C432" s="25">
        <v>51</v>
      </c>
      <c r="D432" s="26" t="str">
        <f>IF(B432&gt;0,(VLOOKUP($B432,[1]Engagement!$B$490:$G$610,3,FALSE))," ")</f>
        <v xml:space="preserve"> </v>
      </c>
      <c r="E432" s="26" t="str">
        <f>IF(B432&gt;0,(VLOOKUP($B432,[1]Engagement!$B$490:$G$610,4,FALSE))," ")</f>
        <v xml:space="preserve"> </v>
      </c>
      <c r="F432" s="26" t="str">
        <f>IF(B432&gt;0,(VLOOKUP($B432,[1]Engagement!$B$490:$G$610,5,FALSE))," ")</f>
        <v xml:space="preserve"> </v>
      </c>
      <c r="G432" s="45" t="str">
        <f>IF(B432&gt;0,(VLOOKUP($B432,[1]Engagement!$B$490:$G$610,6,FALSE))," ")</f>
        <v xml:space="preserve"> </v>
      </c>
      <c r="H432" s="46" t="str">
        <f>IF(B432&gt;0,(VLOOKUP($B432,[1]Engagement!$B$490:$H$610,7,FALSE))," ")</f>
        <v xml:space="preserve"> </v>
      </c>
      <c r="I432" s="3" t="str">
        <f>IF(COUNTIF($F$432:$F432,F432)&lt;2,$F432," ")</f>
        <v xml:space="preserve"> </v>
      </c>
      <c r="J432" s="3">
        <f t="shared" ref="J432:J481" si="32">IF($E$376&lt;5,100,(IF(I432=F432,C432,"")))</f>
        <v>51</v>
      </c>
      <c r="K432" s="3" t="str">
        <f>IF(COUNTIF($F$432:$F432,F432)&lt;3,$F432," ")</f>
        <v xml:space="preserve"> </v>
      </c>
      <c r="L432" s="2">
        <f t="shared" si="29"/>
        <v>51</v>
      </c>
      <c r="M432" s="2" t="str">
        <f>IF(K432=I432,"",K432)</f>
        <v/>
      </c>
      <c r="N432" s="2">
        <f>IF($E$376&lt;5,100,(IF(M432=$F432,$C432,100)))</f>
        <v>100</v>
      </c>
    </row>
    <row r="433" spans="1:14" ht="15" customHeight="1" x14ac:dyDescent="0.35">
      <c r="A433" s="1">
        <v>2</v>
      </c>
      <c r="B433" s="25"/>
      <c r="C433" s="25">
        <v>52</v>
      </c>
      <c r="D433" s="26" t="str">
        <f>IF(B433&gt;0,(VLOOKUP($B433,[1]Engagement!$B$490:$G$610,3,FALSE))," ")</f>
        <v xml:space="preserve"> </v>
      </c>
      <c r="E433" s="26" t="str">
        <f>IF(B433&gt;0,(VLOOKUP($B433,[1]Engagement!$B$490:$G$610,4,FALSE))," ")</f>
        <v xml:space="preserve"> </v>
      </c>
      <c r="F433" s="26" t="str">
        <f>IF(B433&gt;0,(VLOOKUP($B433,[1]Engagement!$B$490:$G$610,5,FALSE))," ")</f>
        <v xml:space="preserve"> </v>
      </c>
      <c r="G433" s="45" t="str">
        <f>IF(B433&gt;0,(VLOOKUP($B433,[1]Engagement!$B$490:$G$610,6,FALSE))," ")</f>
        <v xml:space="preserve"> </v>
      </c>
      <c r="H433" s="46" t="str">
        <f>IF(B433&gt;0,(VLOOKUP($B433,[1]Engagement!$B$490:$H$610,7,FALSE))," ")</f>
        <v xml:space="preserve"> </v>
      </c>
      <c r="I433" s="3" t="str">
        <f>IF(COUNTIF($F$432:$F433,F433)&lt;2,$F433," ")</f>
        <v xml:space="preserve"> </v>
      </c>
      <c r="J433" s="3">
        <f t="shared" si="32"/>
        <v>52</v>
      </c>
      <c r="K433" s="3" t="str">
        <f>IF(COUNTIF($F$432:$F433,F433)&lt;3,$F433," ")</f>
        <v xml:space="preserve"> </v>
      </c>
      <c r="L433" s="2">
        <f t="shared" si="29"/>
        <v>52</v>
      </c>
      <c r="M433" s="2" t="str">
        <f t="shared" ref="M433:M481" si="33">IF(K433=I433,"",K433)</f>
        <v/>
      </c>
      <c r="N433" s="2">
        <f t="shared" ref="N433:N481" si="34">IF($E$376&lt;5,100,(IF(M433=$F433,$C433,100)))</f>
        <v>100</v>
      </c>
    </row>
    <row r="434" spans="1:14" ht="15" customHeight="1" x14ac:dyDescent="0.35">
      <c r="A434" s="1">
        <v>3</v>
      </c>
      <c r="B434" s="25"/>
      <c r="C434" s="25">
        <v>53</v>
      </c>
      <c r="D434" s="26" t="str">
        <f>IF(B434&gt;0,(VLOOKUP($B434,[1]Engagement!$B$490:$G$610,3,FALSE))," ")</f>
        <v xml:space="preserve"> </v>
      </c>
      <c r="E434" s="26" t="str">
        <f>IF(B434&gt;0,(VLOOKUP($B434,[1]Engagement!$B$490:$G$610,4,FALSE))," ")</f>
        <v xml:space="preserve"> </v>
      </c>
      <c r="F434" s="26" t="str">
        <f>IF(B434&gt;0,(VLOOKUP($B434,[1]Engagement!$B$490:$G$610,5,FALSE))," ")</f>
        <v xml:space="preserve"> </v>
      </c>
      <c r="G434" s="45" t="str">
        <f>IF(B434&gt;0,(VLOOKUP($B434,[1]Engagement!$B$490:$G$610,6,FALSE))," ")</f>
        <v xml:space="preserve"> </v>
      </c>
      <c r="H434" s="46" t="str">
        <f>IF(B434&gt;0,(VLOOKUP($B434,[1]Engagement!$B$490:$H$610,7,FALSE))," ")</f>
        <v xml:space="preserve"> </v>
      </c>
      <c r="I434" s="3" t="str">
        <f>IF(COUNTIF($F$432:$F434,F434)&lt;2,$F434," ")</f>
        <v xml:space="preserve"> </v>
      </c>
      <c r="J434" s="3">
        <f t="shared" si="32"/>
        <v>53</v>
      </c>
      <c r="K434" s="3" t="str">
        <f>IF(COUNTIF($F$432:$F434,F434)&lt;3,$F434," ")</f>
        <v xml:space="preserve"> </v>
      </c>
      <c r="L434" s="2">
        <f t="shared" si="29"/>
        <v>53</v>
      </c>
      <c r="M434" s="2" t="str">
        <f t="shared" si="33"/>
        <v/>
      </c>
      <c r="N434" s="2">
        <f t="shared" si="34"/>
        <v>100</v>
      </c>
    </row>
    <row r="435" spans="1:14" ht="15" customHeight="1" x14ac:dyDescent="0.35">
      <c r="A435" s="1">
        <v>4</v>
      </c>
      <c r="B435" s="25"/>
      <c r="C435" s="25">
        <v>54</v>
      </c>
      <c r="D435" s="26" t="str">
        <f>IF(B435&gt;0,(VLOOKUP($B435,[1]Engagement!$B$490:$G$610,3,FALSE))," ")</f>
        <v xml:space="preserve"> </v>
      </c>
      <c r="E435" s="26" t="str">
        <f>IF(B435&gt;0,(VLOOKUP($B435,[1]Engagement!$B$490:$G$610,4,FALSE))," ")</f>
        <v xml:space="preserve"> </v>
      </c>
      <c r="F435" s="26" t="str">
        <f>IF(B435&gt;0,(VLOOKUP($B435,[1]Engagement!$B$490:$G$610,5,FALSE))," ")</f>
        <v xml:space="preserve"> </v>
      </c>
      <c r="G435" s="45" t="str">
        <f>IF(B435&gt;0,(VLOOKUP($B435,[1]Engagement!$B$490:$G$610,6,FALSE))," ")</f>
        <v xml:space="preserve"> </v>
      </c>
      <c r="H435" s="46" t="str">
        <f>IF(B435&gt;0,(VLOOKUP($B435,[1]Engagement!$B$490:$H$610,7,FALSE))," ")</f>
        <v xml:space="preserve"> </v>
      </c>
      <c r="I435" s="3" t="str">
        <f>IF(COUNTIF($F$432:$F435,F435)&lt;2,$F435," ")</f>
        <v xml:space="preserve"> </v>
      </c>
      <c r="J435" s="3">
        <f t="shared" si="32"/>
        <v>54</v>
      </c>
      <c r="K435" s="3" t="str">
        <f>IF(COUNTIF($F$432:$F435,F435)&lt;3,$F435," ")</f>
        <v xml:space="preserve"> </v>
      </c>
      <c r="L435" s="2">
        <f t="shared" si="29"/>
        <v>54</v>
      </c>
      <c r="M435" s="2" t="str">
        <f t="shared" si="33"/>
        <v/>
      </c>
      <c r="N435" s="2">
        <f t="shared" si="34"/>
        <v>100</v>
      </c>
    </row>
    <row r="436" spans="1:14" ht="15" customHeight="1" x14ac:dyDescent="0.35">
      <c r="A436" s="1">
        <v>5</v>
      </c>
      <c r="B436" s="25"/>
      <c r="C436" s="25">
        <v>55</v>
      </c>
      <c r="D436" s="26" t="str">
        <f>IF(B436&gt;0,(VLOOKUP($B436,[1]Engagement!$B$490:$G$610,3,FALSE))," ")</f>
        <v xml:space="preserve"> </v>
      </c>
      <c r="E436" s="26" t="str">
        <f>IF(B436&gt;0,(VLOOKUP($B436,[1]Engagement!$B$490:$G$610,4,FALSE))," ")</f>
        <v xml:space="preserve"> </v>
      </c>
      <c r="F436" s="26" t="str">
        <f>IF(B436&gt;0,(VLOOKUP($B436,[1]Engagement!$B$490:$G$610,5,FALSE))," ")</f>
        <v xml:space="preserve"> </v>
      </c>
      <c r="G436" s="45" t="str">
        <f>IF(B436&gt;0,(VLOOKUP($B436,[1]Engagement!$B$490:$G$610,6,FALSE))," ")</f>
        <v xml:space="preserve"> </v>
      </c>
      <c r="H436" s="46" t="str">
        <f>IF(B436&gt;0,(VLOOKUP($B436,[1]Engagement!$B$490:$H$610,7,FALSE))," ")</f>
        <v xml:space="preserve"> </v>
      </c>
      <c r="I436" s="3" t="str">
        <f>IF(COUNTIF($F$432:$F436,F436)&lt;2,$F436," ")</f>
        <v xml:space="preserve"> </v>
      </c>
      <c r="J436" s="3">
        <f t="shared" si="32"/>
        <v>55</v>
      </c>
      <c r="K436" s="3" t="str">
        <f>IF(COUNTIF($F$432:$F436,F436)&lt;3,$F436," ")</f>
        <v xml:space="preserve"> </v>
      </c>
      <c r="L436" s="2">
        <f t="shared" si="29"/>
        <v>55</v>
      </c>
      <c r="M436" s="2" t="str">
        <f t="shared" si="33"/>
        <v/>
      </c>
      <c r="N436" s="2">
        <f t="shared" si="34"/>
        <v>100</v>
      </c>
    </row>
    <row r="437" spans="1:14" ht="15" customHeight="1" x14ac:dyDescent="0.35">
      <c r="A437" s="1">
        <v>6</v>
      </c>
      <c r="B437" s="25"/>
      <c r="C437" s="25">
        <v>56</v>
      </c>
      <c r="D437" s="26" t="str">
        <f>IF(B437&gt;0,(VLOOKUP($B437,[1]Engagement!$B$490:$G$610,3,FALSE))," ")</f>
        <v xml:space="preserve"> </v>
      </c>
      <c r="E437" s="26" t="str">
        <f>IF(B437&gt;0,(VLOOKUP($B437,[1]Engagement!$B$490:$G$610,4,FALSE))," ")</f>
        <v xml:space="preserve"> </v>
      </c>
      <c r="F437" s="26" t="str">
        <f>IF(B437&gt;0,(VLOOKUP($B437,[1]Engagement!$B$490:$G$610,5,FALSE))," ")</f>
        <v xml:space="preserve"> </v>
      </c>
      <c r="G437" s="45" t="str">
        <f>IF(B437&gt;0,(VLOOKUP($B437,[1]Engagement!$B$490:$G$610,6,FALSE))," ")</f>
        <v xml:space="preserve"> </v>
      </c>
      <c r="H437" s="46" t="str">
        <f>IF(B437&gt;0,(VLOOKUP($B437,[1]Engagement!$B$490:$H$610,7,FALSE))," ")</f>
        <v xml:space="preserve"> </v>
      </c>
      <c r="I437" s="3" t="str">
        <f>IF(COUNTIF($F$432:$F437,F437)&lt;2,$F437," ")</f>
        <v xml:space="preserve"> </v>
      </c>
      <c r="J437" s="3">
        <f t="shared" si="32"/>
        <v>56</v>
      </c>
      <c r="K437" s="3" t="str">
        <f>IF(COUNTIF($F$432:$F437,F437)&lt;3,$F437," ")</f>
        <v xml:space="preserve"> </v>
      </c>
      <c r="L437" s="2">
        <f t="shared" si="29"/>
        <v>56</v>
      </c>
      <c r="M437" s="2" t="str">
        <f t="shared" si="33"/>
        <v/>
      </c>
      <c r="N437" s="2">
        <f t="shared" si="34"/>
        <v>100</v>
      </c>
    </row>
    <row r="438" spans="1:14" ht="15" customHeight="1" x14ac:dyDescent="0.35">
      <c r="A438" s="1">
        <v>7</v>
      </c>
      <c r="B438" s="25"/>
      <c r="C438" s="25">
        <v>57</v>
      </c>
      <c r="D438" s="26" t="str">
        <f>IF(B438&gt;0,(VLOOKUP($B438,[1]Engagement!$B$490:$G$610,3,FALSE))," ")</f>
        <v xml:space="preserve"> </v>
      </c>
      <c r="E438" s="26" t="str">
        <f>IF(B438&gt;0,(VLOOKUP($B438,[1]Engagement!$B$490:$G$610,4,FALSE))," ")</f>
        <v xml:space="preserve"> </v>
      </c>
      <c r="F438" s="26" t="str">
        <f>IF(B438&gt;0,(VLOOKUP($B438,[1]Engagement!$B$490:$G$610,5,FALSE))," ")</f>
        <v xml:space="preserve"> </v>
      </c>
      <c r="G438" s="45" t="str">
        <f>IF(B438&gt;0,(VLOOKUP($B438,[1]Engagement!$B$490:$G$610,6,FALSE))," ")</f>
        <v xml:space="preserve"> </v>
      </c>
      <c r="H438" s="46" t="str">
        <f>IF(B438&gt;0,(VLOOKUP($B438,[1]Engagement!$B$490:$H$610,7,FALSE))," ")</f>
        <v xml:space="preserve"> </v>
      </c>
      <c r="I438" s="3" t="str">
        <f>IF(COUNTIF($F$432:$F438,F438)&lt;2,$F438," ")</f>
        <v xml:space="preserve"> </v>
      </c>
      <c r="J438" s="3">
        <f t="shared" si="32"/>
        <v>57</v>
      </c>
      <c r="K438" s="3" t="str">
        <f>IF(COUNTIF($F$432:$F438,F438)&lt;3,$F438," ")</f>
        <v xml:space="preserve"> </v>
      </c>
      <c r="L438" s="2">
        <f t="shared" si="29"/>
        <v>57</v>
      </c>
      <c r="M438" s="2" t="str">
        <f t="shared" si="33"/>
        <v/>
      </c>
      <c r="N438" s="2">
        <f t="shared" si="34"/>
        <v>100</v>
      </c>
    </row>
    <row r="439" spans="1:14" ht="15" customHeight="1" x14ac:dyDescent="0.35">
      <c r="A439" s="1">
        <v>8</v>
      </c>
      <c r="B439" s="25"/>
      <c r="C439" s="25">
        <v>58</v>
      </c>
      <c r="D439" s="26" t="str">
        <f>IF(B439&gt;0,(VLOOKUP($B439,[1]Engagement!$B$490:$G$610,3,FALSE))," ")</f>
        <v xml:space="preserve"> </v>
      </c>
      <c r="E439" s="26" t="str">
        <f>IF(B439&gt;0,(VLOOKUP($B439,[1]Engagement!$B$490:$G$610,4,FALSE))," ")</f>
        <v xml:space="preserve"> </v>
      </c>
      <c r="F439" s="26" t="str">
        <f>IF(B439&gt;0,(VLOOKUP($B439,[1]Engagement!$B$490:$G$610,5,FALSE))," ")</f>
        <v xml:space="preserve"> </v>
      </c>
      <c r="G439" s="45" t="str">
        <f>IF(B439&gt;0,(VLOOKUP($B439,[1]Engagement!$B$490:$G$610,6,FALSE))," ")</f>
        <v xml:space="preserve"> </v>
      </c>
      <c r="H439" s="46" t="str">
        <f>IF(B439&gt;0,(VLOOKUP($B439,[1]Engagement!$B$490:$H$610,7,FALSE))," ")</f>
        <v xml:space="preserve"> </v>
      </c>
      <c r="I439" s="3" t="str">
        <f>IF(COUNTIF($F$432:$F439,F439)&lt;2,$F439," ")</f>
        <v xml:space="preserve"> </v>
      </c>
      <c r="J439" s="3">
        <f t="shared" si="32"/>
        <v>58</v>
      </c>
      <c r="K439" s="3" t="str">
        <f>IF(COUNTIF($F$432:$F439,F439)&lt;3,$F439," ")</f>
        <v xml:space="preserve"> </v>
      </c>
      <c r="L439" s="2">
        <f t="shared" si="29"/>
        <v>58</v>
      </c>
      <c r="M439" s="2" t="str">
        <f t="shared" si="33"/>
        <v/>
      </c>
      <c r="N439" s="2">
        <f t="shared" si="34"/>
        <v>100</v>
      </c>
    </row>
    <row r="440" spans="1:14" ht="15" customHeight="1" x14ac:dyDescent="0.35">
      <c r="A440" s="1">
        <v>9</v>
      </c>
      <c r="B440" s="25"/>
      <c r="C440" s="25">
        <v>59</v>
      </c>
      <c r="D440" s="26" t="str">
        <f>IF(B440&gt;0,(VLOOKUP($B440,[1]Engagement!$B$490:$G$610,3,FALSE))," ")</f>
        <v xml:space="preserve"> </v>
      </c>
      <c r="E440" s="26" t="str">
        <f>IF(B440&gt;0,(VLOOKUP($B440,[1]Engagement!$B$490:$G$610,4,FALSE))," ")</f>
        <v xml:space="preserve"> </v>
      </c>
      <c r="F440" s="26" t="str">
        <f>IF(B440&gt;0,(VLOOKUP($B440,[1]Engagement!$B$490:$G$610,5,FALSE))," ")</f>
        <v xml:space="preserve"> </v>
      </c>
      <c r="G440" s="45" t="str">
        <f>IF(B440&gt;0,(VLOOKUP($B440,[1]Engagement!$B$490:$G$610,6,FALSE))," ")</f>
        <v xml:space="preserve"> </v>
      </c>
      <c r="H440" s="46" t="str">
        <f>IF(B440&gt;0,(VLOOKUP($B440,[1]Engagement!$B$490:$H$610,7,FALSE))," ")</f>
        <v xml:space="preserve"> </v>
      </c>
      <c r="I440" s="3" t="str">
        <f>IF(COUNTIF($F$432:$F440,F440)&lt;2,$F440," ")</f>
        <v xml:space="preserve"> </v>
      </c>
      <c r="J440" s="3">
        <f t="shared" si="32"/>
        <v>59</v>
      </c>
      <c r="K440" s="3" t="str">
        <f>IF(COUNTIF($F$432:$F440,F440)&lt;3,$F440," ")</f>
        <v xml:space="preserve"> </v>
      </c>
      <c r="L440" s="2">
        <f t="shared" si="29"/>
        <v>59</v>
      </c>
      <c r="M440" s="2" t="str">
        <f t="shared" si="33"/>
        <v/>
      </c>
      <c r="N440" s="2">
        <f t="shared" si="34"/>
        <v>100</v>
      </c>
    </row>
    <row r="441" spans="1:14" ht="15" customHeight="1" x14ac:dyDescent="0.35">
      <c r="A441" s="1">
        <v>10</v>
      </c>
      <c r="B441" s="25"/>
      <c r="C441" s="25">
        <v>60</v>
      </c>
      <c r="D441" s="26" t="str">
        <f>IF(B441&gt;0,(VLOOKUP($B441,[1]Engagement!$B$490:$G$610,3,FALSE))," ")</f>
        <v xml:space="preserve"> </v>
      </c>
      <c r="E441" s="26" t="str">
        <f>IF(B441&gt;0,(VLOOKUP($B441,[1]Engagement!$B$490:$G$610,4,FALSE))," ")</f>
        <v xml:space="preserve"> </v>
      </c>
      <c r="F441" s="26" t="str">
        <f>IF(B441&gt;0,(VLOOKUP($B441,[1]Engagement!$B$490:$G$610,5,FALSE))," ")</f>
        <v xml:space="preserve"> </v>
      </c>
      <c r="G441" s="45" t="str">
        <f>IF(B441&gt;0,(VLOOKUP($B441,[1]Engagement!$B$490:$G$610,6,FALSE))," ")</f>
        <v xml:space="preserve"> </v>
      </c>
      <c r="H441" s="46" t="str">
        <f>IF(B441&gt;0,(VLOOKUP($B441,[1]Engagement!$B$490:$H$610,7,FALSE))," ")</f>
        <v xml:space="preserve"> </v>
      </c>
      <c r="I441" s="3" t="str">
        <f>IF(COUNTIF($F$432:$F441,F441)&lt;2,$F441," ")</f>
        <v xml:space="preserve"> </v>
      </c>
      <c r="J441" s="3">
        <f t="shared" si="32"/>
        <v>60</v>
      </c>
      <c r="K441" s="3" t="str">
        <f>IF(COUNTIF($F$432:$F441,F441)&lt;3,$F441," ")</f>
        <v xml:space="preserve"> </v>
      </c>
      <c r="L441" s="2">
        <f t="shared" si="29"/>
        <v>60</v>
      </c>
      <c r="M441" s="2" t="str">
        <f t="shared" si="33"/>
        <v/>
      </c>
      <c r="N441" s="2">
        <f t="shared" si="34"/>
        <v>100</v>
      </c>
    </row>
    <row r="442" spans="1:14" ht="15" customHeight="1" x14ac:dyDescent="0.35">
      <c r="A442" s="1">
        <v>11</v>
      </c>
      <c r="B442" s="25"/>
      <c r="C442" s="25">
        <v>61</v>
      </c>
      <c r="D442" s="26" t="str">
        <f>IF(B442&gt;0,(VLOOKUP($B442,[1]Engagement!$B$490:$G$610,3,FALSE))," ")</f>
        <v xml:space="preserve"> </v>
      </c>
      <c r="E442" s="26" t="str">
        <f>IF(B442&gt;0,(VLOOKUP($B442,[1]Engagement!$B$490:$G$610,4,FALSE))," ")</f>
        <v xml:space="preserve"> </v>
      </c>
      <c r="F442" s="26" t="str">
        <f>IF(B442&gt;0,(VLOOKUP($B442,[1]Engagement!$B$490:$G$610,5,FALSE))," ")</f>
        <v xml:space="preserve"> </v>
      </c>
      <c r="G442" s="45" t="str">
        <f>IF(B442&gt;0,(VLOOKUP($B442,[1]Engagement!$B$490:$G$610,6,FALSE))," ")</f>
        <v xml:space="preserve"> </v>
      </c>
      <c r="H442" s="46" t="str">
        <f>IF(B442&gt;0,(VLOOKUP($B442,[1]Engagement!$B$490:$H$610,7,FALSE))," ")</f>
        <v xml:space="preserve"> </v>
      </c>
      <c r="I442" s="3" t="str">
        <f>IF(COUNTIF($F$432:$F442,F442)&lt;2,$F442," ")</f>
        <v xml:space="preserve"> </v>
      </c>
      <c r="J442" s="3">
        <f t="shared" si="32"/>
        <v>61</v>
      </c>
      <c r="K442" s="3" t="str">
        <f>IF(COUNTIF($F$432:$F442,F442)&lt;3,$F442," ")</f>
        <v xml:space="preserve"> </v>
      </c>
      <c r="L442" s="2">
        <f t="shared" si="29"/>
        <v>61</v>
      </c>
      <c r="M442" s="2" t="str">
        <f t="shared" si="33"/>
        <v/>
      </c>
      <c r="N442" s="2">
        <f t="shared" si="34"/>
        <v>100</v>
      </c>
    </row>
    <row r="443" spans="1:14" ht="15" customHeight="1" x14ac:dyDescent="0.35">
      <c r="A443" s="1">
        <v>12</v>
      </c>
      <c r="B443" s="25"/>
      <c r="C443" s="25">
        <v>62</v>
      </c>
      <c r="D443" s="26" t="str">
        <f>IF(B443&gt;0,(VLOOKUP($B443,[1]Engagement!$B$490:$G$610,3,FALSE))," ")</f>
        <v xml:space="preserve"> </v>
      </c>
      <c r="E443" s="26" t="str">
        <f>IF(B443&gt;0,(VLOOKUP($B443,[1]Engagement!$B$490:$G$610,4,FALSE))," ")</f>
        <v xml:space="preserve"> </v>
      </c>
      <c r="F443" s="26" t="str">
        <f>IF(B443&gt;0,(VLOOKUP($B443,[1]Engagement!$B$490:$G$610,5,FALSE))," ")</f>
        <v xml:space="preserve"> </v>
      </c>
      <c r="G443" s="45" t="str">
        <f>IF(B443&gt;0,(VLOOKUP($B443,[1]Engagement!$B$490:$G$610,6,FALSE))," ")</f>
        <v xml:space="preserve"> </v>
      </c>
      <c r="H443" s="46" t="str">
        <f>IF(B443&gt;0,(VLOOKUP($B443,[1]Engagement!$B$490:$H$610,7,FALSE))," ")</f>
        <v xml:space="preserve"> </v>
      </c>
      <c r="I443" s="3" t="str">
        <f>IF(COUNTIF($F$432:$F443,F443)&lt;2,$F443," ")</f>
        <v xml:space="preserve"> </v>
      </c>
      <c r="J443" s="3">
        <f t="shared" si="32"/>
        <v>62</v>
      </c>
      <c r="K443" s="3" t="str">
        <f>IF(COUNTIF($F$432:$F443,F443)&lt;3,$F443," ")</f>
        <v xml:space="preserve"> </v>
      </c>
      <c r="L443" s="2">
        <f t="shared" si="29"/>
        <v>62</v>
      </c>
      <c r="M443" s="2" t="str">
        <f t="shared" si="33"/>
        <v/>
      </c>
      <c r="N443" s="2">
        <f t="shared" si="34"/>
        <v>100</v>
      </c>
    </row>
    <row r="444" spans="1:14" ht="15" customHeight="1" x14ac:dyDescent="0.35">
      <c r="A444" s="1">
        <v>13</v>
      </c>
      <c r="B444" s="25"/>
      <c r="C444" s="25">
        <v>63</v>
      </c>
      <c r="D444" s="26" t="str">
        <f>IF(B444&gt;0,(VLOOKUP($B444,[1]Engagement!$B$490:$G$610,3,FALSE))," ")</f>
        <v xml:space="preserve"> </v>
      </c>
      <c r="E444" s="26" t="str">
        <f>IF(B444&gt;0,(VLOOKUP($B444,[1]Engagement!$B$490:$G$610,4,FALSE))," ")</f>
        <v xml:space="preserve"> </v>
      </c>
      <c r="F444" s="26" t="str">
        <f>IF(B444&gt;0,(VLOOKUP($B444,[1]Engagement!$B$490:$G$610,5,FALSE))," ")</f>
        <v xml:space="preserve"> </v>
      </c>
      <c r="G444" s="45" t="str">
        <f>IF(B444&gt;0,(VLOOKUP($B444,[1]Engagement!$B$490:$G$610,6,FALSE))," ")</f>
        <v xml:space="preserve"> </v>
      </c>
      <c r="H444" s="46" t="str">
        <f>IF(B444&gt;0,(VLOOKUP($B444,[1]Engagement!$B$490:$H$610,7,FALSE))," ")</f>
        <v xml:space="preserve"> </v>
      </c>
      <c r="I444" s="3" t="str">
        <f>IF(COUNTIF($F$432:$F444,F444)&lt;2,$F444," ")</f>
        <v xml:space="preserve"> </v>
      </c>
      <c r="J444" s="3">
        <f t="shared" si="32"/>
        <v>63</v>
      </c>
      <c r="K444" s="3" t="str">
        <f>IF(COUNTIF($F$432:$F444,F444)&lt;3,$F444," ")</f>
        <v xml:space="preserve"> </v>
      </c>
      <c r="L444" s="2">
        <f t="shared" si="29"/>
        <v>63</v>
      </c>
      <c r="M444" s="2" t="str">
        <f t="shared" si="33"/>
        <v/>
      </c>
      <c r="N444" s="2">
        <f t="shared" si="34"/>
        <v>100</v>
      </c>
    </row>
    <row r="445" spans="1:14" ht="15" customHeight="1" x14ac:dyDescent="0.35">
      <c r="A445" s="1">
        <v>14</v>
      </c>
      <c r="B445" s="25"/>
      <c r="C445" s="25">
        <v>64</v>
      </c>
      <c r="D445" s="26" t="str">
        <f>IF(B445&gt;0,(VLOOKUP($B445,[1]Engagement!$B$490:$G$610,3,FALSE))," ")</f>
        <v xml:space="preserve"> </v>
      </c>
      <c r="E445" s="26" t="str">
        <f>IF(B445&gt;0,(VLOOKUP($B445,[1]Engagement!$B$490:$G$610,4,FALSE))," ")</f>
        <v xml:space="preserve"> </v>
      </c>
      <c r="F445" s="26" t="str">
        <f>IF(B445&gt;0,(VLOOKUP($B445,[1]Engagement!$B$490:$G$610,5,FALSE))," ")</f>
        <v xml:space="preserve"> </v>
      </c>
      <c r="G445" s="45" t="str">
        <f>IF(B445&gt;0,(VLOOKUP($B445,[1]Engagement!$B$490:$G$610,6,FALSE))," ")</f>
        <v xml:space="preserve"> </v>
      </c>
      <c r="H445" s="46" t="str">
        <f>IF(B445&gt;0,(VLOOKUP($B445,[1]Engagement!$B$490:$H$610,7,FALSE))," ")</f>
        <v xml:space="preserve"> </v>
      </c>
      <c r="I445" s="3" t="str">
        <f>IF(COUNTIF($F$432:$F445,F445)&lt;2,$F445," ")</f>
        <v xml:space="preserve"> </v>
      </c>
      <c r="J445" s="3">
        <f t="shared" si="32"/>
        <v>64</v>
      </c>
      <c r="K445" s="3" t="str">
        <f>IF(COUNTIF($F$432:$F445,F445)&lt;3,$F445," ")</f>
        <v xml:space="preserve"> </v>
      </c>
      <c r="L445" s="2">
        <f t="shared" si="29"/>
        <v>64</v>
      </c>
      <c r="M445" s="2" t="str">
        <f t="shared" si="33"/>
        <v/>
      </c>
      <c r="N445" s="2">
        <f t="shared" si="34"/>
        <v>100</v>
      </c>
    </row>
    <row r="446" spans="1:14" ht="15" customHeight="1" x14ac:dyDescent="0.35">
      <c r="A446" s="1">
        <v>15</v>
      </c>
      <c r="B446" s="25"/>
      <c r="C446" s="25">
        <v>65</v>
      </c>
      <c r="D446" s="26" t="str">
        <f>IF(B446&gt;0,(VLOOKUP($B446,[1]Engagement!$B$490:$G$610,3,FALSE))," ")</f>
        <v xml:space="preserve"> </v>
      </c>
      <c r="E446" s="26" t="str">
        <f>IF(B446&gt;0,(VLOOKUP($B446,[1]Engagement!$B$490:$G$610,4,FALSE))," ")</f>
        <v xml:space="preserve"> </v>
      </c>
      <c r="F446" s="26" t="str">
        <f>IF(B446&gt;0,(VLOOKUP($B446,[1]Engagement!$B$490:$G$610,5,FALSE))," ")</f>
        <v xml:space="preserve"> </v>
      </c>
      <c r="G446" s="45" t="str">
        <f>IF(B446&gt;0,(VLOOKUP($B446,[1]Engagement!$B$490:$G$610,6,FALSE))," ")</f>
        <v xml:space="preserve"> </v>
      </c>
      <c r="H446" s="46" t="str">
        <f>IF(B446&gt;0,(VLOOKUP($B446,[1]Engagement!$B$490:$H$610,7,FALSE))," ")</f>
        <v xml:space="preserve"> </v>
      </c>
      <c r="I446" s="3" t="str">
        <f>IF(COUNTIF($F$432:$F446,F446)&lt;2,$F446," ")</f>
        <v xml:space="preserve"> </v>
      </c>
      <c r="J446" s="3">
        <f t="shared" si="32"/>
        <v>65</v>
      </c>
      <c r="K446" s="3" t="str">
        <f>IF(COUNTIF($F$432:$F446,F446)&lt;3,$F446," ")</f>
        <v xml:space="preserve"> </v>
      </c>
      <c r="L446" s="2">
        <f t="shared" si="29"/>
        <v>65</v>
      </c>
      <c r="M446" s="2" t="str">
        <f t="shared" si="33"/>
        <v/>
      </c>
      <c r="N446" s="2">
        <f t="shared" si="34"/>
        <v>100</v>
      </c>
    </row>
    <row r="447" spans="1:14" ht="15" customHeight="1" x14ac:dyDescent="0.35">
      <c r="A447" s="1">
        <v>16</v>
      </c>
      <c r="B447" s="25"/>
      <c r="C447" s="25">
        <v>66</v>
      </c>
      <c r="D447" s="26" t="str">
        <f>IF(B447&gt;0,(VLOOKUP($B447,[1]Engagement!$B$490:$G$610,3,FALSE))," ")</f>
        <v xml:space="preserve"> </v>
      </c>
      <c r="E447" s="26" t="str">
        <f>IF(B447&gt;0,(VLOOKUP($B447,[1]Engagement!$B$490:$G$610,4,FALSE))," ")</f>
        <v xml:space="preserve"> </v>
      </c>
      <c r="F447" s="26" t="str">
        <f>IF(B447&gt;0,(VLOOKUP($B447,[1]Engagement!$B$490:$G$610,5,FALSE))," ")</f>
        <v xml:space="preserve"> </v>
      </c>
      <c r="G447" s="45" t="str">
        <f>IF(B447&gt;0,(VLOOKUP($B447,[1]Engagement!$B$490:$G$610,6,FALSE))," ")</f>
        <v xml:space="preserve"> </v>
      </c>
      <c r="H447" s="46" t="str">
        <f>IF(B447&gt;0,(VLOOKUP($B447,[1]Engagement!$B$490:$H$610,7,FALSE))," ")</f>
        <v xml:space="preserve"> </v>
      </c>
      <c r="I447" s="3" t="str">
        <f>IF(COUNTIF($F$432:$F447,F447)&lt;2,$F447," ")</f>
        <v xml:space="preserve"> </v>
      </c>
      <c r="J447" s="3">
        <f t="shared" si="32"/>
        <v>66</v>
      </c>
      <c r="K447" s="3" t="str">
        <f>IF(COUNTIF($F$432:$F447,F447)&lt;3,$F447," ")</f>
        <v xml:space="preserve"> </v>
      </c>
      <c r="L447" s="2">
        <f t="shared" si="29"/>
        <v>66</v>
      </c>
      <c r="M447" s="2" t="str">
        <f t="shared" si="33"/>
        <v/>
      </c>
      <c r="N447" s="2">
        <f t="shared" si="34"/>
        <v>100</v>
      </c>
    </row>
    <row r="448" spans="1:14" ht="15" customHeight="1" x14ac:dyDescent="0.35">
      <c r="A448" s="1">
        <v>17</v>
      </c>
      <c r="B448" s="25"/>
      <c r="C448" s="25">
        <v>67</v>
      </c>
      <c r="D448" s="26" t="str">
        <f>IF(B448&gt;0,(VLOOKUP($B448,[1]Engagement!$B$490:$G$610,3,FALSE))," ")</f>
        <v xml:space="preserve"> </v>
      </c>
      <c r="E448" s="26" t="str">
        <f>IF(B448&gt;0,(VLOOKUP($B448,[1]Engagement!$B$490:$G$610,4,FALSE))," ")</f>
        <v xml:space="preserve"> </v>
      </c>
      <c r="F448" s="26" t="str">
        <f>IF(B448&gt;0,(VLOOKUP($B448,[1]Engagement!$B$490:$G$610,5,FALSE))," ")</f>
        <v xml:space="preserve"> </v>
      </c>
      <c r="G448" s="45" t="str">
        <f>IF(B448&gt;0,(VLOOKUP($B448,[1]Engagement!$B$490:$G$610,6,FALSE))," ")</f>
        <v xml:space="preserve"> </v>
      </c>
      <c r="H448" s="46" t="str">
        <f>IF(B448&gt;0,(VLOOKUP($B448,[1]Engagement!$B$490:$H$610,7,FALSE))," ")</f>
        <v xml:space="preserve"> </v>
      </c>
      <c r="I448" s="3" t="str">
        <f>IF(COUNTIF($F$432:$F448,F448)&lt;2,$F448," ")</f>
        <v xml:space="preserve"> </v>
      </c>
      <c r="J448" s="3">
        <f t="shared" si="32"/>
        <v>67</v>
      </c>
      <c r="K448" s="3" t="str">
        <f>IF(COUNTIF($F$432:$F448,F448)&lt;3,$F448," ")</f>
        <v xml:space="preserve"> </v>
      </c>
      <c r="L448" s="2">
        <f t="shared" si="29"/>
        <v>67</v>
      </c>
      <c r="M448" s="2" t="str">
        <f t="shared" si="33"/>
        <v/>
      </c>
      <c r="N448" s="2">
        <f t="shared" si="34"/>
        <v>100</v>
      </c>
    </row>
    <row r="449" spans="1:14" ht="15" customHeight="1" x14ac:dyDescent="0.35">
      <c r="A449" s="1">
        <v>18</v>
      </c>
      <c r="B449" s="25"/>
      <c r="C449" s="25">
        <v>68</v>
      </c>
      <c r="D449" s="26" t="str">
        <f>IF(B449&gt;0,(VLOOKUP($B449,[1]Engagement!$B$490:$G$610,3,FALSE))," ")</f>
        <v xml:space="preserve"> </v>
      </c>
      <c r="E449" s="26" t="str">
        <f>IF(B449&gt;0,(VLOOKUP($B449,[1]Engagement!$B$490:$G$610,4,FALSE))," ")</f>
        <v xml:space="preserve"> </v>
      </c>
      <c r="F449" s="26" t="str">
        <f>IF(B449&gt;0,(VLOOKUP($B449,[1]Engagement!$B$490:$G$610,5,FALSE))," ")</f>
        <v xml:space="preserve"> </v>
      </c>
      <c r="G449" s="45" t="str">
        <f>IF(B449&gt;0,(VLOOKUP($B449,[1]Engagement!$B$490:$G$610,6,FALSE))," ")</f>
        <v xml:space="preserve"> </v>
      </c>
      <c r="H449" s="46" t="str">
        <f>IF(B449&gt;0,(VLOOKUP($B449,[1]Engagement!$B$490:$H$610,7,FALSE))," ")</f>
        <v xml:space="preserve"> </v>
      </c>
      <c r="I449" s="3" t="str">
        <f>IF(COUNTIF($F$432:$F449,F449)&lt;2,$F449," ")</f>
        <v xml:space="preserve"> </v>
      </c>
      <c r="J449" s="3">
        <f t="shared" si="32"/>
        <v>68</v>
      </c>
      <c r="K449" s="3" t="str">
        <f>IF(COUNTIF($F$432:$F449,F449)&lt;3,$F449," ")</f>
        <v xml:space="preserve"> </v>
      </c>
      <c r="L449" s="2">
        <f t="shared" si="29"/>
        <v>68</v>
      </c>
      <c r="M449" s="2" t="str">
        <f t="shared" si="33"/>
        <v/>
      </c>
      <c r="N449" s="2">
        <f t="shared" si="34"/>
        <v>100</v>
      </c>
    </row>
    <row r="450" spans="1:14" ht="15" customHeight="1" x14ac:dyDescent="0.35">
      <c r="A450" s="1">
        <v>19</v>
      </c>
      <c r="B450" s="25"/>
      <c r="C450" s="25">
        <v>69</v>
      </c>
      <c r="D450" s="26" t="str">
        <f>IF(B450&gt;0,(VLOOKUP($B450,[1]Engagement!$B$490:$G$610,3,FALSE))," ")</f>
        <v xml:space="preserve"> </v>
      </c>
      <c r="E450" s="26" t="str">
        <f>IF(B450&gt;0,(VLOOKUP($B450,[1]Engagement!$B$490:$G$610,4,FALSE))," ")</f>
        <v xml:space="preserve"> </v>
      </c>
      <c r="F450" s="26" t="str">
        <f>IF(B450&gt;0,(VLOOKUP($B450,[1]Engagement!$B$490:$G$610,5,FALSE))," ")</f>
        <v xml:space="preserve"> </v>
      </c>
      <c r="G450" s="45" t="str">
        <f>IF(B450&gt;0,(VLOOKUP($B450,[1]Engagement!$B$490:$G$610,6,FALSE))," ")</f>
        <v xml:space="preserve"> </v>
      </c>
      <c r="H450" s="46" t="str">
        <f>IF(B450&gt;0,(VLOOKUP($B450,[1]Engagement!$B$490:$H$610,7,FALSE))," ")</f>
        <v xml:space="preserve"> </v>
      </c>
      <c r="I450" s="3" t="str">
        <f>IF(COUNTIF($F$432:$F450,F450)&lt;2,$F450," ")</f>
        <v xml:space="preserve"> </v>
      </c>
      <c r="J450" s="3">
        <f t="shared" si="32"/>
        <v>69</v>
      </c>
      <c r="K450" s="3" t="str">
        <f>IF(COUNTIF($F$432:$F450,F450)&lt;3,$F450," ")</f>
        <v xml:space="preserve"> </v>
      </c>
      <c r="L450" s="2">
        <f t="shared" si="29"/>
        <v>69</v>
      </c>
      <c r="M450" s="2" t="str">
        <f t="shared" si="33"/>
        <v/>
      </c>
      <c r="N450" s="2">
        <f t="shared" si="34"/>
        <v>100</v>
      </c>
    </row>
    <row r="451" spans="1:14" ht="15" customHeight="1" x14ac:dyDescent="0.35">
      <c r="A451" s="1">
        <v>20</v>
      </c>
      <c r="B451" s="25"/>
      <c r="C451" s="25">
        <v>70</v>
      </c>
      <c r="D451" s="26" t="str">
        <f>IF(B451&gt;0,(VLOOKUP($B451,[1]Engagement!$B$490:$G$610,3,FALSE))," ")</f>
        <v xml:space="preserve"> </v>
      </c>
      <c r="E451" s="26" t="str">
        <f>IF(B451&gt;0,(VLOOKUP($B451,[1]Engagement!$B$490:$G$610,4,FALSE))," ")</f>
        <v xml:space="preserve"> </v>
      </c>
      <c r="F451" s="26" t="str">
        <f>IF(B451&gt;0,(VLOOKUP($B451,[1]Engagement!$B$490:$G$610,5,FALSE))," ")</f>
        <v xml:space="preserve"> </v>
      </c>
      <c r="G451" s="45" t="str">
        <f>IF(B451&gt;0,(VLOOKUP($B451,[1]Engagement!$B$490:$G$610,6,FALSE))," ")</f>
        <v xml:space="preserve"> </v>
      </c>
      <c r="H451" s="46" t="str">
        <f>IF(B451&gt;0,(VLOOKUP($B451,[1]Engagement!$B$490:$H$610,7,FALSE))," ")</f>
        <v xml:space="preserve"> </v>
      </c>
      <c r="I451" s="3" t="str">
        <f>IF(COUNTIF($F$432:$F451,F451)&lt;2,$F451," ")</f>
        <v xml:space="preserve"> </v>
      </c>
      <c r="J451" s="3">
        <f t="shared" si="32"/>
        <v>70</v>
      </c>
      <c r="K451" s="3" t="str">
        <f>IF(COUNTIF($F$432:$F451,F451)&lt;3,$F451," ")</f>
        <v xml:space="preserve"> </v>
      </c>
      <c r="L451" s="2">
        <f t="shared" si="29"/>
        <v>70</v>
      </c>
      <c r="M451" s="2" t="str">
        <f t="shared" si="33"/>
        <v/>
      </c>
      <c r="N451" s="2">
        <f t="shared" si="34"/>
        <v>100</v>
      </c>
    </row>
    <row r="452" spans="1:14" ht="16.2" x14ac:dyDescent="0.35">
      <c r="A452" s="1">
        <v>21</v>
      </c>
      <c r="B452" s="25"/>
      <c r="C452" s="25">
        <v>71</v>
      </c>
      <c r="D452" s="26" t="str">
        <f>IF(B452&gt;0,(VLOOKUP($B452,[1]Engagement!$B$490:$G$610,3,FALSE))," ")</f>
        <v xml:space="preserve"> </v>
      </c>
      <c r="E452" s="26" t="str">
        <f>IF(B452&gt;0,(VLOOKUP($B452,[1]Engagement!$B$490:$G$610,4,FALSE))," ")</f>
        <v xml:space="preserve"> </v>
      </c>
      <c r="F452" s="26" t="str">
        <f>IF(B452&gt;0,(VLOOKUP($B452,[1]Engagement!$B$490:$G$610,5,FALSE))," ")</f>
        <v xml:space="preserve"> </v>
      </c>
      <c r="G452" s="45" t="str">
        <f>IF(B452&gt;0,(VLOOKUP($B452,[1]Engagement!$B$490:$G$610,6,FALSE))," ")</f>
        <v xml:space="preserve"> </v>
      </c>
      <c r="H452" s="46" t="str">
        <f>IF(B452&gt;0,(VLOOKUP($B452,[1]Engagement!$B$490:$H$610,7,FALSE))," ")</f>
        <v xml:space="preserve"> </v>
      </c>
      <c r="I452" s="3" t="str">
        <f>IF(COUNTIF($F$432:$F452,F452)&lt;2,$F452," ")</f>
        <v xml:space="preserve"> </v>
      </c>
      <c r="J452" s="3">
        <f t="shared" si="32"/>
        <v>71</v>
      </c>
      <c r="K452" s="3" t="str">
        <f>IF(COUNTIF($F$432:$F452,F452)&lt;3,$F452," ")</f>
        <v xml:space="preserve"> </v>
      </c>
      <c r="L452" s="2">
        <f t="shared" si="29"/>
        <v>71</v>
      </c>
      <c r="M452" s="2" t="str">
        <f t="shared" si="33"/>
        <v/>
      </c>
      <c r="N452" s="2">
        <f t="shared" si="34"/>
        <v>100</v>
      </c>
    </row>
    <row r="453" spans="1:14" ht="16.2" x14ac:dyDescent="0.35">
      <c r="A453" s="1">
        <v>22</v>
      </c>
      <c r="B453" s="25"/>
      <c r="C453" s="25">
        <v>72</v>
      </c>
      <c r="D453" s="26" t="str">
        <f>IF(B453&gt;0,(VLOOKUP($B453,[1]Engagement!$B$490:$G$610,3,FALSE))," ")</f>
        <v xml:space="preserve"> </v>
      </c>
      <c r="E453" s="26" t="str">
        <f>IF(B453&gt;0,(VLOOKUP($B453,[1]Engagement!$B$490:$G$610,4,FALSE))," ")</f>
        <v xml:space="preserve"> </v>
      </c>
      <c r="F453" s="26" t="str">
        <f>IF(B453&gt;0,(VLOOKUP($B453,[1]Engagement!$B$490:$G$610,5,FALSE))," ")</f>
        <v xml:space="preserve"> </v>
      </c>
      <c r="G453" s="45" t="str">
        <f>IF(B453&gt;0,(VLOOKUP($B453,[1]Engagement!$B$490:$G$610,6,FALSE))," ")</f>
        <v xml:space="preserve"> </v>
      </c>
      <c r="H453" s="46" t="str">
        <f>IF(B453&gt;0,(VLOOKUP($B453,[1]Engagement!$B$490:$H$610,7,FALSE))," ")</f>
        <v xml:space="preserve"> </v>
      </c>
      <c r="I453" s="3" t="str">
        <f>IF(COUNTIF($F$432:$F453,F453)&lt;2,$F453," ")</f>
        <v xml:space="preserve"> </v>
      </c>
      <c r="J453" s="3">
        <f t="shared" si="32"/>
        <v>72</v>
      </c>
      <c r="K453" s="3" t="str">
        <f>IF(COUNTIF($F$432:$F453,F453)&lt;3,$F453," ")</f>
        <v xml:space="preserve"> </v>
      </c>
      <c r="L453" s="2">
        <f t="shared" si="29"/>
        <v>72</v>
      </c>
      <c r="M453" s="2" t="str">
        <f t="shared" si="33"/>
        <v/>
      </c>
      <c r="N453" s="2">
        <f t="shared" si="34"/>
        <v>100</v>
      </c>
    </row>
    <row r="454" spans="1:14" ht="16.2" x14ac:dyDescent="0.35">
      <c r="A454" s="1">
        <v>23</v>
      </c>
      <c r="B454" s="25"/>
      <c r="C454" s="25">
        <v>73</v>
      </c>
      <c r="D454" s="26" t="str">
        <f>IF(B454&gt;0,(VLOOKUP($B454,[1]Engagement!$B$490:$G$610,3,FALSE))," ")</f>
        <v xml:space="preserve"> </v>
      </c>
      <c r="E454" s="26" t="str">
        <f>IF(B454&gt;0,(VLOOKUP($B454,[1]Engagement!$B$490:$G$610,4,FALSE))," ")</f>
        <v xml:space="preserve"> </v>
      </c>
      <c r="F454" s="26" t="str">
        <f>IF(B454&gt;0,(VLOOKUP($B454,[1]Engagement!$B$490:$G$610,5,FALSE))," ")</f>
        <v xml:space="preserve"> </v>
      </c>
      <c r="G454" s="45" t="str">
        <f>IF(B454&gt;0,(VLOOKUP($B454,[1]Engagement!$B$490:$G$610,6,FALSE))," ")</f>
        <v xml:space="preserve"> </v>
      </c>
      <c r="H454" s="46" t="str">
        <f>IF(B454&gt;0,(VLOOKUP($B454,[1]Engagement!$B$490:$H$610,7,FALSE))," ")</f>
        <v xml:space="preserve"> </v>
      </c>
      <c r="I454" s="3" t="str">
        <f>IF(COUNTIF($F$432:$F454,F454)&lt;2,$F454," ")</f>
        <v xml:space="preserve"> </v>
      </c>
      <c r="J454" s="3">
        <f t="shared" si="32"/>
        <v>73</v>
      </c>
      <c r="K454" s="3" t="str">
        <f>IF(COUNTIF($F$432:$F454,F454)&lt;3,$F454," ")</f>
        <v xml:space="preserve"> </v>
      </c>
      <c r="L454" s="2">
        <f t="shared" si="29"/>
        <v>73</v>
      </c>
      <c r="M454" s="2" t="str">
        <f t="shared" si="33"/>
        <v/>
      </c>
      <c r="N454" s="2">
        <f t="shared" si="34"/>
        <v>100</v>
      </c>
    </row>
    <row r="455" spans="1:14" ht="16.2" x14ac:dyDescent="0.35">
      <c r="A455" s="1">
        <v>24</v>
      </c>
      <c r="B455" s="25"/>
      <c r="C455" s="25">
        <v>74</v>
      </c>
      <c r="D455" s="26" t="str">
        <f>IF(B455&gt;0,(VLOOKUP($B455,[1]Engagement!$B$490:$G$610,3,FALSE))," ")</f>
        <v xml:space="preserve"> </v>
      </c>
      <c r="E455" s="26" t="str">
        <f>IF(B455&gt;0,(VLOOKUP($B455,[1]Engagement!$B$490:$G$610,4,FALSE))," ")</f>
        <v xml:space="preserve"> </v>
      </c>
      <c r="F455" s="26" t="str">
        <f>IF(B455&gt;0,(VLOOKUP($B455,[1]Engagement!$B$490:$G$610,5,FALSE))," ")</f>
        <v xml:space="preserve"> </v>
      </c>
      <c r="G455" s="45" t="str">
        <f>IF(B455&gt;0,(VLOOKUP($B455,[1]Engagement!$B$490:$G$610,6,FALSE))," ")</f>
        <v xml:space="preserve"> </v>
      </c>
      <c r="H455" s="46" t="str">
        <f>IF(B455&gt;0,(VLOOKUP($B455,[1]Engagement!$B$490:$H$610,7,FALSE))," ")</f>
        <v xml:space="preserve"> </v>
      </c>
      <c r="I455" s="3" t="str">
        <f>IF(COUNTIF($F$432:$F455,F455)&lt;2,$F455," ")</f>
        <v xml:space="preserve"> </v>
      </c>
      <c r="J455" s="3">
        <f t="shared" si="32"/>
        <v>74</v>
      </c>
      <c r="K455" s="3" t="str">
        <f>IF(COUNTIF($F$432:$F455,F455)&lt;3,$F455," ")</f>
        <v xml:space="preserve"> </v>
      </c>
      <c r="L455" s="2">
        <f t="shared" ref="L455:L481" si="35">IF(K455=$F455,$C455,"")</f>
        <v>74</v>
      </c>
      <c r="M455" s="2" t="str">
        <f t="shared" si="33"/>
        <v/>
      </c>
      <c r="N455" s="2">
        <f t="shared" si="34"/>
        <v>100</v>
      </c>
    </row>
    <row r="456" spans="1:14" ht="16.2" x14ac:dyDescent="0.35">
      <c r="A456" s="1">
        <v>25</v>
      </c>
      <c r="B456" s="25"/>
      <c r="C456" s="25">
        <v>75</v>
      </c>
      <c r="D456" s="26" t="str">
        <f>IF(B456&gt;0,(VLOOKUP($B456,[1]Engagement!$B$490:$G$610,3,FALSE))," ")</f>
        <v xml:space="preserve"> </v>
      </c>
      <c r="E456" s="26" t="str">
        <f>IF(B456&gt;0,(VLOOKUP($B456,[1]Engagement!$B$490:$G$610,4,FALSE))," ")</f>
        <v xml:space="preserve"> </v>
      </c>
      <c r="F456" s="26" t="str">
        <f>IF(B456&gt;0,(VLOOKUP($B456,[1]Engagement!$B$490:$G$610,5,FALSE))," ")</f>
        <v xml:space="preserve"> </v>
      </c>
      <c r="G456" s="45" t="str">
        <f>IF(B456&gt;0,(VLOOKUP($B456,[1]Engagement!$B$490:$G$610,6,FALSE))," ")</f>
        <v xml:space="preserve"> </v>
      </c>
      <c r="H456" s="46" t="str">
        <f>IF(B456&gt;0,(VLOOKUP($B456,[1]Engagement!$B$490:$H$610,7,FALSE))," ")</f>
        <v xml:space="preserve"> </v>
      </c>
      <c r="I456" s="3" t="str">
        <f>IF(COUNTIF($F$432:$F456,F456)&lt;2,$F456," ")</f>
        <v xml:space="preserve"> </v>
      </c>
      <c r="J456" s="3">
        <f t="shared" si="32"/>
        <v>75</v>
      </c>
      <c r="K456" s="3" t="str">
        <f>IF(COUNTIF($F$432:$F456,F456)&lt;3,$F456," ")</f>
        <v xml:space="preserve"> </v>
      </c>
      <c r="L456" s="2">
        <f t="shared" si="35"/>
        <v>75</v>
      </c>
      <c r="M456" s="2" t="str">
        <f t="shared" si="33"/>
        <v/>
      </c>
      <c r="N456" s="2">
        <f t="shared" si="34"/>
        <v>100</v>
      </c>
    </row>
    <row r="457" spans="1:14" ht="16.2" x14ac:dyDescent="0.35">
      <c r="A457" s="1">
        <v>26</v>
      </c>
      <c r="B457" s="25"/>
      <c r="C457" s="25">
        <v>76</v>
      </c>
      <c r="D457" s="26" t="str">
        <f>IF(B457&gt;0,(VLOOKUP($B457,[1]Engagement!$B$490:$G$610,3,FALSE))," ")</f>
        <v xml:space="preserve"> </v>
      </c>
      <c r="E457" s="26" t="str">
        <f>IF(B457&gt;0,(VLOOKUP($B457,[1]Engagement!$B$490:$G$610,4,FALSE))," ")</f>
        <v xml:space="preserve"> </v>
      </c>
      <c r="F457" s="26" t="str">
        <f>IF(B457&gt;0,(VLOOKUP($B457,[1]Engagement!$B$490:$G$610,5,FALSE))," ")</f>
        <v xml:space="preserve"> </v>
      </c>
      <c r="G457" s="45" t="str">
        <f>IF(B457&gt;0,(VLOOKUP($B457,[1]Engagement!$B$490:$G$610,6,FALSE))," ")</f>
        <v xml:space="preserve"> </v>
      </c>
      <c r="H457" s="46" t="str">
        <f>IF(B457&gt;0,(VLOOKUP($B457,[1]Engagement!$B$490:$H$610,7,FALSE))," ")</f>
        <v xml:space="preserve"> </v>
      </c>
      <c r="I457" s="3" t="str">
        <f>IF(COUNTIF($F$432:$F457,F457)&lt;2,$F457," ")</f>
        <v xml:space="preserve"> </v>
      </c>
      <c r="J457" s="3">
        <f t="shared" si="32"/>
        <v>76</v>
      </c>
      <c r="K457" s="3" t="str">
        <f>IF(COUNTIF($F$432:$F457,F457)&lt;3,$F457," ")</f>
        <v xml:space="preserve"> </v>
      </c>
      <c r="L457" s="2">
        <f t="shared" si="35"/>
        <v>76</v>
      </c>
      <c r="M457" s="2" t="str">
        <f t="shared" si="33"/>
        <v/>
      </c>
      <c r="N457" s="2">
        <f t="shared" si="34"/>
        <v>100</v>
      </c>
    </row>
    <row r="458" spans="1:14" ht="16.2" x14ac:dyDescent="0.35">
      <c r="A458" s="1">
        <v>27</v>
      </c>
      <c r="B458" s="25"/>
      <c r="C458" s="25">
        <v>77</v>
      </c>
      <c r="D458" s="26" t="str">
        <f>IF(B458&gt;0,(VLOOKUP($B458,[1]Engagement!$B$490:$G$610,3,FALSE))," ")</f>
        <v xml:space="preserve"> </v>
      </c>
      <c r="E458" s="26" t="str">
        <f>IF(B458&gt;0,(VLOOKUP($B458,[1]Engagement!$B$490:$G$610,4,FALSE))," ")</f>
        <v xml:space="preserve"> </v>
      </c>
      <c r="F458" s="26" t="str">
        <f>IF(B458&gt;0,(VLOOKUP($B458,[1]Engagement!$B$490:$G$610,5,FALSE))," ")</f>
        <v xml:space="preserve"> </v>
      </c>
      <c r="G458" s="45" t="str">
        <f>IF(B458&gt;0,(VLOOKUP($B458,[1]Engagement!$B$490:$G$610,6,FALSE))," ")</f>
        <v xml:space="preserve"> </v>
      </c>
      <c r="H458" s="46" t="str">
        <f>IF(B458&gt;0,(VLOOKUP($B458,[1]Engagement!$B$490:$H$610,7,FALSE))," ")</f>
        <v xml:space="preserve"> </v>
      </c>
      <c r="I458" s="3" t="str">
        <f>IF(COUNTIF($F$432:$F458,F458)&lt;2,$F458," ")</f>
        <v xml:space="preserve"> </v>
      </c>
      <c r="J458" s="3">
        <f t="shared" si="32"/>
        <v>77</v>
      </c>
      <c r="K458" s="3" t="str">
        <f>IF(COUNTIF($F$432:$F458,F458)&lt;3,$F458," ")</f>
        <v xml:space="preserve"> </v>
      </c>
      <c r="L458" s="2">
        <f t="shared" si="35"/>
        <v>77</v>
      </c>
      <c r="M458" s="2" t="str">
        <f t="shared" si="33"/>
        <v/>
      </c>
      <c r="N458" s="2">
        <f t="shared" si="34"/>
        <v>100</v>
      </c>
    </row>
    <row r="459" spans="1:14" ht="16.2" x14ac:dyDescent="0.35">
      <c r="A459" s="1">
        <v>28</v>
      </c>
      <c r="B459" s="25"/>
      <c r="C459" s="25">
        <v>78</v>
      </c>
      <c r="D459" s="26" t="str">
        <f>IF(B459&gt;0,(VLOOKUP($B459,[1]Engagement!$B$490:$G$610,3,FALSE))," ")</f>
        <v xml:space="preserve"> </v>
      </c>
      <c r="E459" s="26" t="str">
        <f>IF(B459&gt;0,(VLOOKUP($B459,[1]Engagement!$B$490:$G$610,4,FALSE))," ")</f>
        <v xml:space="preserve"> </v>
      </c>
      <c r="F459" s="26" t="str">
        <f>IF(B459&gt;0,(VLOOKUP($B459,[1]Engagement!$B$490:$G$610,5,FALSE))," ")</f>
        <v xml:space="preserve"> </v>
      </c>
      <c r="G459" s="45" t="str">
        <f>IF(B459&gt;0,(VLOOKUP($B459,[1]Engagement!$B$490:$G$610,6,FALSE))," ")</f>
        <v xml:space="preserve"> </v>
      </c>
      <c r="H459" s="46" t="str">
        <f>IF(B459&gt;0,(VLOOKUP($B459,[1]Engagement!$B$490:$H$610,7,FALSE))," ")</f>
        <v xml:space="preserve"> </v>
      </c>
      <c r="I459" s="3" t="str">
        <f>IF(COUNTIF($F$432:$F459,F459)&lt;2,$F459," ")</f>
        <v xml:space="preserve"> </v>
      </c>
      <c r="J459" s="3">
        <f t="shared" si="32"/>
        <v>78</v>
      </c>
      <c r="K459" s="3" t="str">
        <f>IF(COUNTIF($F$432:$F459,F459)&lt;3,$F459," ")</f>
        <v xml:space="preserve"> </v>
      </c>
      <c r="L459" s="2">
        <f t="shared" si="35"/>
        <v>78</v>
      </c>
      <c r="M459" s="2" t="str">
        <f t="shared" si="33"/>
        <v/>
      </c>
      <c r="N459" s="2">
        <f t="shared" si="34"/>
        <v>100</v>
      </c>
    </row>
    <row r="460" spans="1:14" ht="16.2" x14ac:dyDescent="0.35">
      <c r="A460" s="1">
        <v>29</v>
      </c>
      <c r="B460" s="25"/>
      <c r="C460" s="25">
        <v>79</v>
      </c>
      <c r="D460" s="26" t="str">
        <f>IF(B460&gt;0,(VLOOKUP($B460,[1]Engagement!$B$490:$G$610,3,FALSE))," ")</f>
        <v xml:space="preserve"> </v>
      </c>
      <c r="E460" s="26" t="str">
        <f>IF(B460&gt;0,(VLOOKUP($B460,[1]Engagement!$B$490:$G$610,4,FALSE))," ")</f>
        <v xml:space="preserve"> </v>
      </c>
      <c r="F460" s="26" t="str">
        <f>IF(B460&gt;0,(VLOOKUP($B460,[1]Engagement!$B$490:$G$610,5,FALSE))," ")</f>
        <v xml:space="preserve"> </v>
      </c>
      <c r="G460" s="45" t="str">
        <f>IF(B460&gt;0,(VLOOKUP($B460,[1]Engagement!$B$490:$G$610,6,FALSE))," ")</f>
        <v xml:space="preserve"> </v>
      </c>
      <c r="H460" s="46" t="str">
        <f>IF(B460&gt;0,(VLOOKUP($B460,[1]Engagement!$B$490:$H$610,7,FALSE))," ")</f>
        <v xml:space="preserve"> </v>
      </c>
      <c r="I460" s="3" t="str">
        <f>IF(COUNTIF($F$432:$F460,F460)&lt;2,$F460," ")</f>
        <v xml:space="preserve"> </v>
      </c>
      <c r="J460" s="3">
        <f t="shared" si="32"/>
        <v>79</v>
      </c>
      <c r="K460" s="3" t="str">
        <f>IF(COUNTIF($F$432:$F460,F460)&lt;3,$F460," ")</f>
        <v xml:space="preserve"> </v>
      </c>
      <c r="L460" s="2">
        <f t="shared" si="35"/>
        <v>79</v>
      </c>
      <c r="M460" s="2" t="str">
        <f t="shared" si="33"/>
        <v/>
      </c>
      <c r="N460" s="2">
        <f t="shared" si="34"/>
        <v>100</v>
      </c>
    </row>
    <row r="461" spans="1:14" ht="16.2" x14ac:dyDescent="0.35">
      <c r="A461" s="1">
        <v>30</v>
      </c>
      <c r="B461" s="25"/>
      <c r="C461" s="25">
        <v>80</v>
      </c>
      <c r="D461" s="26" t="str">
        <f>IF(B461&gt;0,(VLOOKUP($B461,[1]Engagement!$B$490:$G$610,3,FALSE))," ")</f>
        <v xml:space="preserve"> </v>
      </c>
      <c r="E461" s="26" t="str">
        <f>IF(B461&gt;0,(VLOOKUP($B461,[1]Engagement!$B$490:$G$610,4,FALSE))," ")</f>
        <v xml:space="preserve"> </v>
      </c>
      <c r="F461" s="26" t="str">
        <f>IF(B461&gt;0,(VLOOKUP($B461,[1]Engagement!$B$490:$G$610,5,FALSE))," ")</f>
        <v xml:space="preserve"> </v>
      </c>
      <c r="G461" s="45" t="str">
        <f>IF(B461&gt;0,(VLOOKUP($B461,[1]Engagement!$B$490:$G$610,6,FALSE))," ")</f>
        <v xml:space="preserve"> </v>
      </c>
      <c r="H461" s="46" t="str">
        <f>IF(B461&gt;0,(VLOOKUP($B461,[1]Engagement!$B$490:$H$610,7,FALSE))," ")</f>
        <v xml:space="preserve"> </v>
      </c>
      <c r="I461" s="3" t="str">
        <f>IF(COUNTIF($F$432:$F461,F461)&lt;2,$F461," ")</f>
        <v xml:space="preserve"> </v>
      </c>
      <c r="J461" s="3">
        <f t="shared" si="32"/>
        <v>80</v>
      </c>
      <c r="K461" s="3" t="str">
        <f>IF(COUNTIF($F$432:$F461,F461)&lt;3,$F461," ")</f>
        <v xml:space="preserve"> </v>
      </c>
      <c r="L461" s="2">
        <f t="shared" si="35"/>
        <v>80</v>
      </c>
      <c r="M461" s="2" t="str">
        <f t="shared" si="33"/>
        <v/>
      </c>
      <c r="N461" s="2">
        <f t="shared" si="34"/>
        <v>100</v>
      </c>
    </row>
    <row r="462" spans="1:14" ht="16.2" x14ac:dyDescent="0.35">
      <c r="A462" s="1">
        <v>31</v>
      </c>
      <c r="B462" s="25"/>
      <c r="C462" s="25">
        <v>81</v>
      </c>
      <c r="D462" s="26" t="str">
        <f>IF(B462&gt;0,(VLOOKUP($B462,[1]Engagement!$B$490:$G$610,3,FALSE))," ")</f>
        <v xml:space="preserve"> </v>
      </c>
      <c r="E462" s="26" t="str">
        <f>IF(B462&gt;0,(VLOOKUP($B462,[1]Engagement!$B$490:$G$610,4,FALSE))," ")</f>
        <v xml:space="preserve"> </v>
      </c>
      <c r="F462" s="26" t="str">
        <f>IF(B462&gt;0,(VLOOKUP($B462,[1]Engagement!$B$490:$G$610,5,FALSE))," ")</f>
        <v xml:space="preserve"> </v>
      </c>
      <c r="G462" s="45" t="str">
        <f>IF(B462&gt;0,(VLOOKUP($B462,[1]Engagement!$B$490:$G$610,6,FALSE))," ")</f>
        <v xml:space="preserve"> </v>
      </c>
      <c r="H462" s="46" t="str">
        <f>IF(B462&gt;0,(VLOOKUP($B462,[1]Engagement!$B$490:$H$610,7,FALSE))," ")</f>
        <v xml:space="preserve"> </v>
      </c>
      <c r="I462" s="3" t="str">
        <f>IF(COUNTIF($F$432:$F462,F462)&lt;2,$F462," ")</f>
        <v xml:space="preserve"> </v>
      </c>
      <c r="J462" s="3">
        <f t="shared" si="32"/>
        <v>81</v>
      </c>
      <c r="K462" s="3" t="str">
        <f>IF(COUNTIF($F$432:$F462,F462)&lt;3,$F462," ")</f>
        <v xml:space="preserve"> </v>
      </c>
      <c r="L462" s="2">
        <f t="shared" si="35"/>
        <v>81</v>
      </c>
      <c r="M462" s="2" t="str">
        <f t="shared" si="33"/>
        <v/>
      </c>
      <c r="N462" s="2">
        <f t="shared" si="34"/>
        <v>100</v>
      </c>
    </row>
    <row r="463" spans="1:14" ht="16.2" x14ac:dyDescent="0.35">
      <c r="A463" s="1">
        <v>32</v>
      </c>
      <c r="B463" s="25"/>
      <c r="C463" s="25">
        <v>82</v>
      </c>
      <c r="D463" s="26" t="str">
        <f>IF(B463&gt;0,(VLOOKUP($B463,[1]Engagement!$B$490:$G$610,3,FALSE))," ")</f>
        <v xml:space="preserve"> </v>
      </c>
      <c r="E463" s="26" t="str">
        <f>IF(B463&gt;0,(VLOOKUP($B463,[1]Engagement!$B$490:$G$610,4,FALSE))," ")</f>
        <v xml:space="preserve"> </v>
      </c>
      <c r="F463" s="26" t="str">
        <f>IF(B463&gt;0,(VLOOKUP($B463,[1]Engagement!$B$490:$G$610,5,FALSE))," ")</f>
        <v xml:space="preserve"> </v>
      </c>
      <c r="G463" s="45" t="str">
        <f>IF(B463&gt;0,(VLOOKUP($B463,[1]Engagement!$B$490:$G$610,6,FALSE))," ")</f>
        <v xml:space="preserve"> </v>
      </c>
      <c r="H463" s="46" t="str">
        <f>IF(B463&gt;0,(VLOOKUP($B463,[1]Engagement!$B$490:$H$610,7,FALSE))," ")</f>
        <v xml:space="preserve"> </v>
      </c>
      <c r="I463" s="3" t="str">
        <f>IF(COUNTIF($F$432:$F463,F463)&lt;2,$F463," ")</f>
        <v xml:space="preserve"> </v>
      </c>
      <c r="J463" s="3">
        <f t="shared" si="32"/>
        <v>82</v>
      </c>
      <c r="K463" s="3" t="str">
        <f>IF(COUNTIF($F$432:$F463,F463)&lt;3,$F463," ")</f>
        <v xml:space="preserve"> </v>
      </c>
      <c r="L463" s="2">
        <f t="shared" si="35"/>
        <v>82</v>
      </c>
      <c r="M463" s="2" t="str">
        <f t="shared" si="33"/>
        <v/>
      </c>
      <c r="N463" s="2">
        <f t="shared" si="34"/>
        <v>100</v>
      </c>
    </row>
    <row r="464" spans="1:14" ht="16.2" x14ac:dyDescent="0.35">
      <c r="A464" s="1">
        <v>33</v>
      </c>
      <c r="B464" s="25"/>
      <c r="C464" s="25">
        <v>83</v>
      </c>
      <c r="D464" s="26" t="str">
        <f>IF(B464&gt;0,(VLOOKUP($B464,[1]Engagement!$B$490:$G$610,3,FALSE))," ")</f>
        <v xml:space="preserve"> </v>
      </c>
      <c r="E464" s="26" t="str">
        <f>IF(B464&gt;0,(VLOOKUP($B464,[1]Engagement!$B$490:$G$610,4,FALSE))," ")</f>
        <v xml:space="preserve"> </v>
      </c>
      <c r="F464" s="26" t="str">
        <f>IF(B464&gt;0,(VLOOKUP($B464,[1]Engagement!$B$490:$G$610,5,FALSE))," ")</f>
        <v xml:space="preserve"> </v>
      </c>
      <c r="G464" s="45" t="str">
        <f>IF(B464&gt;0,(VLOOKUP($B464,[1]Engagement!$B$490:$G$610,6,FALSE))," ")</f>
        <v xml:space="preserve"> </v>
      </c>
      <c r="H464" s="46" t="str">
        <f>IF(B464&gt;0,(VLOOKUP($B464,[1]Engagement!$B$490:$H$610,7,FALSE))," ")</f>
        <v xml:space="preserve"> </v>
      </c>
      <c r="I464" s="3" t="str">
        <f>IF(COUNTIF($F$432:$F464,F464)&lt;2,$F464," ")</f>
        <v xml:space="preserve"> </v>
      </c>
      <c r="J464" s="3">
        <f t="shared" si="32"/>
        <v>83</v>
      </c>
      <c r="K464" s="3" t="str">
        <f>IF(COUNTIF($F$432:$F464,F464)&lt;3,$F464," ")</f>
        <v xml:space="preserve"> </v>
      </c>
      <c r="L464" s="2">
        <f t="shared" si="35"/>
        <v>83</v>
      </c>
      <c r="M464" s="2" t="str">
        <f t="shared" si="33"/>
        <v/>
      </c>
      <c r="N464" s="2">
        <f t="shared" si="34"/>
        <v>100</v>
      </c>
    </row>
    <row r="465" spans="1:14" ht="16.2" x14ac:dyDescent="0.35">
      <c r="A465" s="1">
        <v>34</v>
      </c>
      <c r="B465" s="25"/>
      <c r="C465" s="25">
        <v>84</v>
      </c>
      <c r="D465" s="26" t="str">
        <f>IF(B465&gt;0,(VLOOKUP($B465,[1]Engagement!$B$490:$G$610,3,FALSE))," ")</f>
        <v xml:space="preserve"> </v>
      </c>
      <c r="E465" s="26" t="str">
        <f>IF(B465&gt;0,(VLOOKUP($B465,[1]Engagement!$B$490:$G$610,4,FALSE))," ")</f>
        <v xml:space="preserve"> </v>
      </c>
      <c r="F465" s="26" t="str">
        <f>IF(B465&gt;0,(VLOOKUP($B465,[1]Engagement!$B$490:$G$610,5,FALSE))," ")</f>
        <v xml:space="preserve"> </v>
      </c>
      <c r="G465" s="45" t="str">
        <f>IF(B465&gt;0,(VLOOKUP($B465,[1]Engagement!$B$490:$G$610,6,FALSE))," ")</f>
        <v xml:space="preserve"> </v>
      </c>
      <c r="H465" s="46" t="str">
        <f>IF(B465&gt;0,(VLOOKUP($B465,[1]Engagement!$B$490:$H$610,7,FALSE))," ")</f>
        <v xml:space="preserve"> </v>
      </c>
      <c r="I465" s="3" t="str">
        <f>IF(COUNTIF($F$432:$F465,F465)&lt;2,$F465," ")</f>
        <v xml:space="preserve"> </v>
      </c>
      <c r="J465" s="3">
        <f t="shared" si="32"/>
        <v>84</v>
      </c>
      <c r="K465" s="3" t="str">
        <f>IF(COUNTIF($F$432:$F465,F465)&lt;3,$F465," ")</f>
        <v xml:space="preserve"> </v>
      </c>
      <c r="L465" s="2">
        <f t="shared" si="35"/>
        <v>84</v>
      </c>
      <c r="M465" s="2" t="str">
        <f t="shared" si="33"/>
        <v/>
      </c>
      <c r="N465" s="2">
        <f t="shared" si="34"/>
        <v>100</v>
      </c>
    </row>
    <row r="466" spans="1:14" ht="16.2" x14ac:dyDescent="0.35">
      <c r="A466" s="1">
        <v>35</v>
      </c>
      <c r="B466" s="25"/>
      <c r="C466" s="25">
        <v>85</v>
      </c>
      <c r="D466" s="26" t="str">
        <f>IF(B466&gt;0,(VLOOKUP($B466,[1]Engagement!$B$490:$G$610,3,FALSE))," ")</f>
        <v xml:space="preserve"> </v>
      </c>
      <c r="E466" s="26" t="str">
        <f>IF(B466&gt;0,(VLOOKUP($B466,[1]Engagement!$B$490:$G$610,4,FALSE))," ")</f>
        <v xml:space="preserve"> </v>
      </c>
      <c r="F466" s="26" t="str">
        <f>IF(B466&gt;0,(VLOOKUP($B466,[1]Engagement!$B$490:$G$610,5,FALSE))," ")</f>
        <v xml:space="preserve"> </v>
      </c>
      <c r="G466" s="45" t="str">
        <f>IF(B466&gt;0,(VLOOKUP($B466,[1]Engagement!$B$490:$G$610,6,FALSE))," ")</f>
        <v xml:space="preserve"> </v>
      </c>
      <c r="H466" s="46" t="str">
        <f>IF(B466&gt;0,(VLOOKUP($B466,[1]Engagement!$B$490:$H$610,7,FALSE))," ")</f>
        <v xml:space="preserve"> </v>
      </c>
      <c r="I466" s="3" t="str">
        <f>IF(COUNTIF($F$432:$F466,F466)&lt;2,$F466," ")</f>
        <v xml:space="preserve"> </v>
      </c>
      <c r="J466" s="3">
        <f t="shared" si="32"/>
        <v>85</v>
      </c>
      <c r="K466" s="3" t="str">
        <f>IF(COUNTIF($F$432:$F466,F466)&lt;3,$F466," ")</f>
        <v xml:space="preserve"> </v>
      </c>
      <c r="L466" s="2">
        <f t="shared" si="35"/>
        <v>85</v>
      </c>
      <c r="M466" s="2" t="str">
        <f t="shared" si="33"/>
        <v/>
      </c>
      <c r="N466" s="2">
        <f t="shared" si="34"/>
        <v>100</v>
      </c>
    </row>
    <row r="467" spans="1:14" ht="16.2" x14ac:dyDescent="0.35">
      <c r="A467" s="1">
        <v>36</v>
      </c>
      <c r="B467" s="25"/>
      <c r="C467" s="25">
        <v>86</v>
      </c>
      <c r="D467" s="26" t="str">
        <f>IF(B467&gt;0,(VLOOKUP($B467,[1]Engagement!$B$490:$G$610,3,FALSE))," ")</f>
        <v xml:space="preserve"> </v>
      </c>
      <c r="E467" s="26" t="str">
        <f>IF(B467&gt;0,(VLOOKUP($B467,[1]Engagement!$B$490:$G$610,4,FALSE))," ")</f>
        <v xml:space="preserve"> </v>
      </c>
      <c r="F467" s="26" t="str">
        <f>IF(B467&gt;0,(VLOOKUP($B467,[1]Engagement!$B$490:$G$610,5,FALSE))," ")</f>
        <v xml:space="preserve"> </v>
      </c>
      <c r="G467" s="45" t="str">
        <f>IF(B467&gt;0,(VLOOKUP($B467,[1]Engagement!$B$490:$G$610,6,FALSE))," ")</f>
        <v xml:space="preserve"> </v>
      </c>
      <c r="H467" s="46" t="str">
        <f>IF(B467&gt;0,(VLOOKUP($B467,[1]Engagement!$B$490:$H$610,7,FALSE))," ")</f>
        <v xml:space="preserve"> </v>
      </c>
      <c r="I467" s="3" t="str">
        <f>IF(COUNTIF($F$432:$F467,F467)&lt;2,$F467," ")</f>
        <v xml:space="preserve"> </v>
      </c>
      <c r="J467" s="3">
        <f t="shared" si="32"/>
        <v>86</v>
      </c>
      <c r="K467" s="3" t="str">
        <f>IF(COUNTIF($F$432:$F467,F467)&lt;3,$F467," ")</f>
        <v xml:space="preserve"> </v>
      </c>
      <c r="L467" s="2">
        <f t="shared" si="35"/>
        <v>86</v>
      </c>
      <c r="M467" s="2" t="str">
        <f t="shared" si="33"/>
        <v/>
      </c>
      <c r="N467" s="2">
        <f t="shared" si="34"/>
        <v>100</v>
      </c>
    </row>
    <row r="468" spans="1:14" ht="16.2" x14ac:dyDescent="0.35">
      <c r="A468" s="1">
        <v>37</v>
      </c>
      <c r="B468" s="25"/>
      <c r="C468" s="25">
        <v>87</v>
      </c>
      <c r="D468" s="26" t="str">
        <f>IF(B468&gt;0,(VLOOKUP($B468,[1]Engagement!$B$490:$G$610,3,FALSE))," ")</f>
        <v xml:space="preserve"> </v>
      </c>
      <c r="E468" s="26" t="str">
        <f>IF(B468&gt;0,(VLOOKUP($B468,[1]Engagement!$B$490:$G$610,4,FALSE))," ")</f>
        <v xml:space="preserve"> </v>
      </c>
      <c r="F468" s="26" t="str">
        <f>IF(B468&gt;0,(VLOOKUP($B468,[1]Engagement!$B$490:$G$610,5,FALSE))," ")</f>
        <v xml:space="preserve"> </v>
      </c>
      <c r="G468" s="45" t="str">
        <f>IF(B468&gt;0,(VLOOKUP($B468,[1]Engagement!$B$490:$G$610,6,FALSE))," ")</f>
        <v xml:space="preserve"> </v>
      </c>
      <c r="H468" s="46" t="str">
        <f>IF(B468&gt;0,(VLOOKUP($B468,[1]Engagement!$B$490:$H$610,7,FALSE))," ")</f>
        <v xml:space="preserve"> </v>
      </c>
      <c r="I468" s="3" t="str">
        <f>IF(COUNTIF($F$432:$F468,F468)&lt;2,$F468," ")</f>
        <v xml:space="preserve"> </v>
      </c>
      <c r="J468" s="3">
        <f t="shared" si="32"/>
        <v>87</v>
      </c>
      <c r="K468" s="3" t="str">
        <f>IF(COUNTIF($F$432:$F468,F468)&lt;3,$F468," ")</f>
        <v xml:space="preserve"> </v>
      </c>
      <c r="L468" s="2">
        <f t="shared" si="35"/>
        <v>87</v>
      </c>
      <c r="M468" s="2" t="str">
        <f t="shared" si="33"/>
        <v/>
      </c>
      <c r="N468" s="2">
        <f t="shared" si="34"/>
        <v>100</v>
      </c>
    </row>
    <row r="469" spans="1:14" ht="16.2" x14ac:dyDescent="0.35">
      <c r="A469" s="1">
        <v>38</v>
      </c>
      <c r="B469" s="25"/>
      <c r="C469" s="25">
        <v>88</v>
      </c>
      <c r="D469" s="26" t="str">
        <f>IF(B469&gt;0,(VLOOKUP($B469,[1]Engagement!$B$490:$G$610,3,FALSE))," ")</f>
        <v xml:space="preserve"> </v>
      </c>
      <c r="E469" s="26" t="str">
        <f>IF(B469&gt;0,(VLOOKUP($B469,[1]Engagement!$B$490:$G$610,4,FALSE))," ")</f>
        <v xml:space="preserve"> </v>
      </c>
      <c r="F469" s="26" t="str">
        <f>IF(B469&gt;0,(VLOOKUP($B469,[1]Engagement!$B$490:$G$610,5,FALSE))," ")</f>
        <v xml:space="preserve"> </v>
      </c>
      <c r="G469" s="45" t="str">
        <f>IF(B469&gt;0,(VLOOKUP($B469,[1]Engagement!$B$490:$G$610,6,FALSE))," ")</f>
        <v xml:space="preserve"> </v>
      </c>
      <c r="H469" s="46" t="str">
        <f>IF(B469&gt;0,(VLOOKUP($B469,[1]Engagement!$B$490:$H$610,7,FALSE))," ")</f>
        <v xml:space="preserve"> </v>
      </c>
      <c r="I469" s="3" t="str">
        <f>IF(COUNTIF($F$432:$F469,F469)&lt;2,$F469," ")</f>
        <v xml:space="preserve"> </v>
      </c>
      <c r="J469" s="3">
        <f t="shared" si="32"/>
        <v>88</v>
      </c>
      <c r="K469" s="3" t="str">
        <f>IF(COUNTIF($F$432:$F469,F469)&lt;3,$F469," ")</f>
        <v xml:space="preserve"> </v>
      </c>
      <c r="L469" s="2">
        <f t="shared" si="35"/>
        <v>88</v>
      </c>
      <c r="M469" s="2" t="str">
        <f t="shared" si="33"/>
        <v/>
      </c>
      <c r="N469" s="2">
        <f t="shared" si="34"/>
        <v>100</v>
      </c>
    </row>
    <row r="470" spans="1:14" ht="16.2" x14ac:dyDescent="0.35">
      <c r="A470" s="1">
        <v>39</v>
      </c>
      <c r="B470" s="25"/>
      <c r="C470" s="25">
        <v>89</v>
      </c>
      <c r="D470" s="26" t="str">
        <f>IF(B470&gt;0,(VLOOKUP($B470,[1]Engagement!$B$490:$G$610,3,FALSE))," ")</f>
        <v xml:space="preserve"> </v>
      </c>
      <c r="E470" s="26" t="str">
        <f>IF(B470&gt;0,(VLOOKUP($B470,[1]Engagement!$B$490:$G$610,4,FALSE))," ")</f>
        <v xml:space="preserve"> </v>
      </c>
      <c r="F470" s="26" t="str">
        <f>IF(B470&gt;0,(VLOOKUP($B470,[1]Engagement!$B$490:$G$610,5,FALSE))," ")</f>
        <v xml:space="preserve"> </v>
      </c>
      <c r="G470" s="45" t="str">
        <f>IF(B470&gt;0,(VLOOKUP($B470,[1]Engagement!$B$490:$G$610,6,FALSE))," ")</f>
        <v xml:space="preserve"> </v>
      </c>
      <c r="H470" s="46" t="str">
        <f>IF(B470&gt;0,(VLOOKUP($B470,[1]Engagement!$B$490:$H$610,7,FALSE))," ")</f>
        <v xml:space="preserve"> </v>
      </c>
      <c r="I470" s="3" t="str">
        <f>IF(COUNTIF($F$432:$F470,F470)&lt;2,$F470," ")</f>
        <v xml:space="preserve"> </v>
      </c>
      <c r="J470" s="3">
        <f t="shared" si="32"/>
        <v>89</v>
      </c>
      <c r="K470" s="3" t="str">
        <f>IF(COUNTIF($F$432:$F470,F470)&lt;3,$F470," ")</f>
        <v xml:space="preserve"> </v>
      </c>
      <c r="L470" s="2">
        <f t="shared" si="35"/>
        <v>89</v>
      </c>
      <c r="M470" s="2" t="str">
        <f t="shared" si="33"/>
        <v/>
      </c>
      <c r="N470" s="2">
        <f t="shared" si="34"/>
        <v>100</v>
      </c>
    </row>
    <row r="471" spans="1:14" ht="16.2" x14ac:dyDescent="0.35">
      <c r="A471" s="1">
        <v>40</v>
      </c>
      <c r="B471" s="25"/>
      <c r="C471" s="25">
        <v>90</v>
      </c>
      <c r="D471" s="26" t="str">
        <f>IF(B471&gt;0,(VLOOKUP($B471,[1]Engagement!$B$490:$G$610,3,FALSE))," ")</f>
        <v xml:space="preserve"> </v>
      </c>
      <c r="E471" s="26" t="str">
        <f>IF(B471&gt;0,(VLOOKUP($B471,[1]Engagement!$B$490:$G$610,4,FALSE))," ")</f>
        <v xml:space="preserve"> </v>
      </c>
      <c r="F471" s="26" t="str">
        <f>IF(B471&gt;0,(VLOOKUP($B471,[1]Engagement!$B$490:$G$610,5,FALSE))," ")</f>
        <v xml:space="preserve"> </v>
      </c>
      <c r="G471" s="45" t="str">
        <f>IF(B471&gt;0,(VLOOKUP($B471,[1]Engagement!$B$490:$G$610,6,FALSE))," ")</f>
        <v xml:space="preserve"> </v>
      </c>
      <c r="H471" s="46" t="str">
        <f>IF(B471&gt;0,(VLOOKUP($B471,[1]Engagement!$B$490:$H$610,7,FALSE))," ")</f>
        <v xml:space="preserve"> </v>
      </c>
      <c r="I471" s="3" t="str">
        <f>IF(COUNTIF($F$432:$F471,F471)&lt;2,$F471," ")</f>
        <v xml:space="preserve"> </v>
      </c>
      <c r="J471" s="3">
        <f t="shared" si="32"/>
        <v>90</v>
      </c>
      <c r="K471" s="3" t="str">
        <f>IF(COUNTIF($F$432:$F471,F471)&lt;3,$F471," ")</f>
        <v xml:space="preserve"> </v>
      </c>
      <c r="L471" s="2">
        <f t="shared" si="35"/>
        <v>90</v>
      </c>
      <c r="M471" s="2" t="str">
        <f t="shared" si="33"/>
        <v/>
      </c>
      <c r="N471" s="2">
        <f t="shared" si="34"/>
        <v>100</v>
      </c>
    </row>
    <row r="472" spans="1:14" ht="16.2" x14ac:dyDescent="0.35">
      <c r="A472" s="1">
        <v>41</v>
      </c>
      <c r="B472" s="25"/>
      <c r="C472" s="25">
        <v>91</v>
      </c>
      <c r="D472" s="26" t="str">
        <f>IF(B472&gt;0,(VLOOKUP($B472,[1]Engagement!$B$490:$G$610,3,FALSE))," ")</f>
        <v xml:space="preserve"> </v>
      </c>
      <c r="E472" s="26" t="str">
        <f>IF(B472&gt;0,(VLOOKUP($B472,[1]Engagement!$B$490:$G$610,4,FALSE))," ")</f>
        <v xml:space="preserve"> </v>
      </c>
      <c r="F472" s="26" t="str">
        <f>IF(B472&gt;0,(VLOOKUP($B472,[1]Engagement!$B$490:$G$610,5,FALSE))," ")</f>
        <v xml:space="preserve"> </v>
      </c>
      <c r="G472" s="45" t="str">
        <f>IF(B472&gt;0,(VLOOKUP($B472,[1]Engagement!$B$490:$G$610,6,FALSE))," ")</f>
        <v xml:space="preserve"> </v>
      </c>
      <c r="H472" s="46" t="str">
        <f>IF(B472&gt;0,(VLOOKUP($B472,[1]Engagement!$B$490:$H$610,7,FALSE))," ")</f>
        <v xml:space="preserve"> </v>
      </c>
      <c r="I472" s="3" t="str">
        <f>IF(COUNTIF($F$432:$F472,F472)&lt;2,$F472," ")</f>
        <v xml:space="preserve"> </v>
      </c>
      <c r="J472" s="3">
        <f t="shared" si="32"/>
        <v>91</v>
      </c>
      <c r="K472" s="3" t="str">
        <f>IF(COUNTIF($F$432:$F472,F472)&lt;3,$F472," ")</f>
        <v xml:space="preserve"> </v>
      </c>
      <c r="L472" s="2">
        <f t="shared" si="35"/>
        <v>91</v>
      </c>
      <c r="M472" s="2" t="str">
        <f t="shared" si="33"/>
        <v/>
      </c>
      <c r="N472" s="2">
        <f t="shared" si="34"/>
        <v>100</v>
      </c>
    </row>
    <row r="473" spans="1:14" ht="16.2" x14ac:dyDescent="0.35">
      <c r="A473" s="1">
        <v>42</v>
      </c>
      <c r="B473" s="25"/>
      <c r="C473" s="25">
        <v>92</v>
      </c>
      <c r="D473" s="26" t="str">
        <f>IF(B473&gt;0,(VLOOKUP($B473,[1]Engagement!$B$490:$G$610,3,FALSE))," ")</f>
        <v xml:space="preserve"> </v>
      </c>
      <c r="E473" s="26" t="str">
        <f>IF(B473&gt;0,(VLOOKUP($B473,[1]Engagement!$B$490:$G$610,4,FALSE))," ")</f>
        <v xml:space="preserve"> </v>
      </c>
      <c r="F473" s="26" t="str">
        <f>IF(B473&gt;0,(VLOOKUP($B473,[1]Engagement!$B$490:$G$610,5,FALSE))," ")</f>
        <v xml:space="preserve"> </v>
      </c>
      <c r="G473" s="45" t="str">
        <f>IF(B473&gt;0,(VLOOKUP($B473,[1]Engagement!$B$490:$G$610,6,FALSE))," ")</f>
        <v xml:space="preserve"> </v>
      </c>
      <c r="H473" s="46" t="str">
        <f>IF(B473&gt;0,(VLOOKUP($B473,[1]Engagement!$B$490:$H$610,7,FALSE))," ")</f>
        <v xml:space="preserve"> </v>
      </c>
      <c r="I473" s="3" t="str">
        <f>IF(COUNTIF($F$432:$F473,F473)&lt;2,$F473," ")</f>
        <v xml:space="preserve"> </v>
      </c>
      <c r="J473" s="3">
        <f t="shared" si="32"/>
        <v>92</v>
      </c>
      <c r="K473" s="3" t="str">
        <f>IF(COUNTIF($F$432:$F473,F473)&lt;3,$F473," ")</f>
        <v xml:space="preserve"> </v>
      </c>
      <c r="L473" s="2">
        <f t="shared" si="35"/>
        <v>92</v>
      </c>
      <c r="M473" s="2" t="str">
        <f t="shared" si="33"/>
        <v/>
      </c>
      <c r="N473" s="2">
        <f t="shared" si="34"/>
        <v>100</v>
      </c>
    </row>
    <row r="474" spans="1:14" ht="16.2" x14ac:dyDescent="0.35">
      <c r="A474" s="1">
        <v>43</v>
      </c>
      <c r="B474" s="25"/>
      <c r="C474" s="25">
        <v>93</v>
      </c>
      <c r="D474" s="26" t="str">
        <f>IF(B474&gt;0,(VLOOKUP($B474,[1]Engagement!$B$490:$G$610,3,FALSE))," ")</f>
        <v xml:space="preserve"> </v>
      </c>
      <c r="E474" s="26" t="str">
        <f>IF(B474&gt;0,(VLOOKUP($B474,[1]Engagement!$B$490:$G$610,4,FALSE))," ")</f>
        <v xml:space="preserve"> </v>
      </c>
      <c r="F474" s="26" t="str">
        <f>IF(B474&gt;0,(VLOOKUP($B474,[1]Engagement!$B$490:$G$610,5,FALSE))," ")</f>
        <v xml:space="preserve"> </v>
      </c>
      <c r="G474" s="45" t="str">
        <f>IF(B474&gt;0,(VLOOKUP($B474,[1]Engagement!$B$490:$G$610,6,FALSE))," ")</f>
        <v xml:space="preserve"> </v>
      </c>
      <c r="H474" s="46" t="str">
        <f>IF(B474&gt;0,(VLOOKUP($B474,[1]Engagement!$B$490:$H$610,7,FALSE))," ")</f>
        <v xml:space="preserve"> </v>
      </c>
      <c r="I474" s="3" t="str">
        <f>IF(COUNTIF($F$432:$F474,F474)&lt;2,$F474," ")</f>
        <v xml:space="preserve"> </v>
      </c>
      <c r="J474" s="3">
        <f t="shared" si="32"/>
        <v>93</v>
      </c>
      <c r="K474" s="3" t="str">
        <f>IF(COUNTIF($F$432:$F474,F474)&lt;3,$F474," ")</f>
        <v xml:space="preserve"> </v>
      </c>
      <c r="L474" s="2">
        <f t="shared" si="35"/>
        <v>93</v>
      </c>
      <c r="M474" s="2" t="str">
        <f t="shared" si="33"/>
        <v/>
      </c>
      <c r="N474" s="2">
        <f t="shared" si="34"/>
        <v>100</v>
      </c>
    </row>
    <row r="475" spans="1:14" ht="16.2" x14ac:dyDescent="0.35">
      <c r="A475" s="1">
        <v>44</v>
      </c>
      <c r="B475" s="25"/>
      <c r="C475" s="25">
        <v>94</v>
      </c>
      <c r="D475" s="26" t="str">
        <f>IF(B475&gt;0,(VLOOKUP($B475,[1]Engagement!$B$490:$G$610,3,FALSE))," ")</f>
        <v xml:space="preserve"> </v>
      </c>
      <c r="E475" s="26" t="str">
        <f>IF(B475&gt;0,(VLOOKUP($B475,[1]Engagement!$B$490:$G$610,4,FALSE))," ")</f>
        <v xml:space="preserve"> </v>
      </c>
      <c r="F475" s="26" t="str">
        <f>IF(B475&gt;0,(VLOOKUP($B475,[1]Engagement!$B$490:$G$610,5,FALSE))," ")</f>
        <v xml:space="preserve"> </v>
      </c>
      <c r="G475" s="45" t="str">
        <f>IF(B475&gt;0,(VLOOKUP($B475,[1]Engagement!$B$490:$G$610,6,FALSE))," ")</f>
        <v xml:space="preserve"> </v>
      </c>
      <c r="H475" s="46" t="str">
        <f>IF(B475&gt;0,(VLOOKUP($B475,[1]Engagement!$B$490:$H$610,7,FALSE))," ")</f>
        <v xml:space="preserve"> </v>
      </c>
      <c r="I475" s="3" t="str">
        <f>IF(COUNTIF($F$432:$F475,F475)&lt;2,$F475," ")</f>
        <v xml:space="preserve"> </v>
      </c>
      <c r="J475" s="3">
        <f t="shared" si="32"/>
        <v>94</v>
      </c>
      <c r="K475" s="3" t="str">
        <f>IF(COUNTIF($F$432:$F475,F475)&lt;3,$F475," ")</f>
        <v xml:space="preserve"> </v>
      </c>
      <c r="L475" s="2">
        <f t="shared" si="35"/>
        <v>94</v>
      </c>
      <c r="M475" s="2" t="str">
        <f t="shared" si="33"/>
        <v/>
      </c>
      <c r="N475" s="2">
        <f t="shared" si="34"/>
        <v>100</v>
      </c>
    </row>
    <row r="476" spans="1:14" ht="16.2" x14ac:dyDescent="0.35">
      <c r="A476" s="1">
        <v>45</v>
      </c>
      <c r="B476" s="25"/>
      <c r="C476" s="25">
        <v>95</v>
      </c>
      <c r="D476" s="26" t="str">
        <f>IF(B476&gt;0,(VLOOKUP($B476,[1]Engagement!$B$490:$G$610,3,FALSE))," ")</f>
        <v xml:space="preserve"> </v>
      </c>
      <c r="E476" s="26" t="str">
        <f>IF(B476&gt;0,(VLOOKUP($B476,[1]Engagement!$B$490:$G$610,4,FALSE))," ")</f>
        <v xml:space="preserve"> </v>
      </c>
      <c r="F476" s="26" t="str">
        <f>IF(B476&gt;0,(VLOOKUP($B476,[1]Engagement!$B$490:$G$610,5,FALSE))," ")</f>
        <v xml:space="preserve"> </v>
      </c>
      <c r="G476" s="45" t="str">
        <f>IF(B476&gt;0,(VLOOKUP($B476,[1]Engagement!$B$490:$G$610,6,FALSE))," ")</f>
        <v xml:space="preserve"> </v>
      </c>
      <c r="H476" s="46" t="str">
        <f>IF(B476&gt;0,(VLOOKUP($B476,[1]Engagement!$B$490:$H$610,7,FALSE))," ")</f>
        <v xml:space="preserve"> </v>
      </c>
      <c r="I476" s="3" t="str">
        <f>IF(COUNTIF($F$432:$F476,F476)&lt;2,$F476," ")</f>
        <v xml:space="preserve"> </v>
      </c>
      <c r="J476" s="3">
        <f t="shared" si="32"/>
        <v>95</v>
      </c>
      <c r="K476" s="3" t="str">
        <f>IF(COUNTIF($F$432:$F476,F476)&lt;3,$F476," ")</f>
        <v xml:space="preserve"> </v>
      </c>
      <c r="L476" s="2">
        <f t="shared" si="35"/>
        <v>95</v>
      </c>
      <c r="M476" s="2" t="str">
        <f t="shared" si="33"/>
        <v/>
      </c>
      <c r="N476" s="2">
        <f t="shared" si="34"/>
        <v>100</v>
      </c>
    </row>
    <row r="477" spans="1:14" ht="16.2" x14ac:dyDescent="0.35">
      <c r="A477" s="1">
        <v>46</v>
      </c>
      <c r="B477" s="25"/>
      <c r="C477" s="25">
        <v>96</v>
      </c>
      <c r="D477" s="26" t="str">
        <f>IF(B477&gt;0,(VLOOKUP($B477,[1]Engagement!$B$490:$G$610,3,FALSE))," ")</f>
        <v xml:space="preserve"> </v>
      </c>
      <c r="E477" s="26" t="str">
        <f>IF(B477&gt;0,(VLOOKUP($B477,[1]Engagement!$B$490:$G$610,4,FALSE))," ")</f>
        <v xml:space="preserve"> </v>
      </c>
      <c r="F477" s="26" t="str">
        <f>IF(B477&gt;0,(VLOOKUP($B477,[1]Engagement!$B$490:$G$610,5,FALSE))," ")</f>
        <v xml:space="preserve"> </v>
      </c>
      <c r="G477" s="45" t="str">
        <f>IF(B477&gt;0,(VLOOKUP($B477,[1]Engagement!$B$490:$G$610,6,FALSE))," ")</f>
        <v xml:space="preserve"> </v>
      </c>
      <c r="H477" s="46" t="str">
        <f>IF(B477&gt;0,(VLOOKUP($B477,[1]Engagement!$B$490:$H$610,7,FALSE))," ")</f>
        <v xml:space="preserve"> </v>
      </c>
      <c r="I477" s="3" t="str">
        <f>IF(COUNTIF($F$432:$F477,F477)&lt;2,$F477," ")</f>
        <v xml:space="preserve"> </v>
      </c>
      <c r="J477" s="3">
        <f t="shared" si="32"/>
        <v>96</v>
      </c>
      <c r="K477" s="3" t="str">
        <f>IF(COUNTIF($F$432:$F477,F477)&lt;3,$F477," ")</f>
        <v xml:space="preserve"> </v>
      </c>
      <c r="L477" s="2">
        <f t="shared" si="35"/>
        <v>96</v>
      </c>
      <c r="M477" s="2" t="str">
        <f t="shared" si="33"/>
        <v/>
      </c>
      <c r="N477" s="2">
        <f t="shared" si="34"/>
        <v>100</v>
      </c>
    </row>
    <row r="478" spans="1:14" ht="16.2" x14ac:dyDescent="0.35">
      <c r="A478" s="1">
        <v>47</v>
      </c>
      <c r="B478" s="25"/>
      <c r="C478" s="25">
        <v>97</v>
      </c>
      <c r="D478" s="26" t="str">
        <f>IF(B478&gt;0,(VLOOKUP($B478,[1]Engagement!$B$490:$G$610,3,FALSE))," ")</f>
        <v xml:space="preserve"> </v>
      </c>
      <c r="E478" s="26" t="str">
        <f>IF(B478&gt;0,(VLOOKUP($B478,[1]Engagement!$B$490:$G$610,4,FALSE))," ")</f>
        <v xml:space="preserve"> </v>
      </c>
      <c r="F478" s="26" t="str">
        <f>IF(B478&gt;0,(VLOOKUP($B478,[1]Engagement!$B$490:$G$610,5,FALSE))," ")</f>
        <v xml:space="preserve"> </v>
      </c>
      <c r="G478" s="45" t="str">
        <f>IF(B478&gt;0,(VLOOKUP($B478,[1]Engagement!$B$490:$G$610,6,FALSE))," ")</f>
        <v xml:space="preserve"> </v>
      </c>
      <c r="H478" s="46" t="str">
        <f>IF(B478&gt;0,(VLOOKUP($B478,[1]Engagement!$B$490:$H$610,7,FALSE))," ")</f>
        <v xml:space="preserve"> </v>
      </c>
      <c r="I478" s="3" t="str">
        <f>IF(COUNTIF($F$432:$F478,F478)&lt;2,$F478," ")</f>
        <v xml:space="preserve"> </v>
      </c>
      <c r="J478" s="3">
        <f t="shared" si="32"/>
        <v>97</v>
      </c>
      <c r="K478" s="3" t="str">
        <f>IF(COUNTIF($F$432:$F478,F478)&lt;3,$F478," ")</f>
        <v xml:space="preserve"> </v>
      </c>
      <c r="L478" s="2">
        <f t="shared" si="35"/>
        <v>97</v>
      </c>
      <c r="M478" s="2" t="str">
        <f t="shared" si="33"/>
        <v/>
      </c>
      <c r="N478" s="2">
        <f t="shared" si="34"/>
        <v>100</v>
      </c>
    </row>
    <row r="479" spans="1:14" ht="16.2" x14ac:dyDescent="0.35">
      <c r="A479" s="1">
        <v>48</v>
      </c>
      <c r="B479" s="25"/>
      <c r="C479" s="25">
        <v>98</v>
      </c>
      <c r="D479" s="26" t="str">
        <f>IF(B479&gt;0,(VLOOKUP($B479,[1]Engagement!$B$490:$G$610,3,FALSE))," ")</f>
        <v xml:space="preserve"> </v>
      </c>
      <c r="E479" s="26" t="str">
        <f>IF(B479&gt;0,(VLOOKUP($B479,[1]Engagement!$B$490:$G$610,4,FALSE))," ")</f>
        <v xml:space="preserve"> </v>
      </c>
      <c r="F479" s="26" t="str">
        <f>IF(B479&gt;0,(VLOOKUP($B479,[1]Engagement!$B$490:$G$610,5,FALSE))," ")</f>
        <v xml:space="preserve"> </v>
      </c>
      <c r="G479" s="45" t="str">
        <f>IF(B479&gt;0,(VLOOKUP($B479,[1]Engagement!$B$490:$G$610,6,FALSE))," ")</f>
        <v xml:space="preserve"> </v>
      </c>
      <c r="H479" s="46" t="str">
        <f>IF(B479&gt;0,(VLOOKUP($B479,[1]Engagement!$B$490:$H$610,7,FALSE))," ")</f>
        <v xml:space="preserve"> </v>
      </c>
      <c r="I479" s="3" t="str">
        <f>IF(COUNTIF($F$432:$F479,F479)&lt;2,$F479," ")</f>
        <v xml:space="preserve"> </v>
      </c>
      <c r="J479" s="3">
        <f t="shared" si="32"/>
        <v>98</v>
      </c>
      <c r="K479" s="3" t="str">
        <f>IF(COUNTIF($F$432:$F479,F479)&lt;3,$F479," ")</f>
        <v xml:space="preserve"> </v>
      </c>
      <c r="L479" s="2">
        <f t="shared" si="35"/>
        <v>98</v>
      </c>
      <c r="M479" s="2" t="str">
        <f t="shared" si="33"/>
        <v/>
      </c>
      <c r="N479" s="2">
        <f t="shared" si="34"/>
        <v>100</v>
      </c>
    </row>
    <row r="480" spans="1:14" ht="16.2" x14ac:dyDescent="0.35">
      <c r="A480" s="1">
        <v>49</v>
      </c>
      <c r="B480" s="25"/>
      <c r="C480" s="25">
        <v>99</v>
      </c>
      <c r="D480" s="26" t="str">
        <f>IF(B480&gt;0,(VLOOKUP($B480,[1]Engagement!$B$490:$G$610,3,FALSE))," ")</f>
        <v xml:space="preserve"> </v>
      </c>
      <c r="E480" s="26" t="str">
        <f>IF(B480&gt;0,(VLOOKUP($B480,[1]Engagement!$B$490:$G$610,4,FALSE))," ")</f>
        <v xml:space="preserve"> </v>
      </c>
      <c r="F480" s="26" t="str">
        <f>IF(B480&gt;0,(VLOOKUP($B480,[1]Engagement!$B$490:$G$610,5,FALSE))," ")</f>
        <v xml:space="preserve"> </v>
      </c>
      <c r="G480" s="45" t="str">
        <f>IF(B480&gt;0,(VLOOKUP($B480,[1]Engagement!$B$490:$G$610,6,FALSE))," ")</f>
        <v xml:space="preserve"> </v>
      </c>
      <c r="H480" s="46" t="str">
        <f>IF(B480&gt;0,(VLOOKUP($B480,[1]Engagement!$B$490:$H$610,7,FALSE))," ")</f>
        <v xml:space="preserve"> </v>
      </c>
      <c r="I480" s="3" t="str">
        <f>IF(COUNTIF($F$432:$F480,F480)&lt;2,$F480," ")</f>
        <v xml:space="preserve"> </v>
      </c>
      <c r="J480" s="3">
        <f t="shared" si="32"/>
        <v>99</v>
      </c>
      <c r="K480" s="3" t="str">
        <f>IF(COUNTIF($F$432:$F480,F480)&lt;3,$F480," ")</f>
        <v xml:space="preserve"> </v>
      </c>
      <c r="L480" s="2">
        <f t="shared" si="35"/>
        <v>99</v>
      </c>
      <c r="M480" s="2" t="str">
        <f t="shared" si="33"/>
        <v/>
      </c>
      <c r="N480" s="2">
        <f t="shared" si="34"/>
        <v>100</v>
      </c>
    </row>
    <row r="481" spans="1:14" ht="16.2" x14ac:dyDescent="0.35">
      <c r="A481" s="1">
        <v>50</v>
      </c>
      <c r="B481" s="25"/>
      <c r="C481" s="25">
        <v>100</v>
      </c>
      <c r="D481" s="26" t="str">
        <f>IF(B481&gt;0,(VLOOKUP($B481,[1]Engagement!$B$490:$G$610,3,FALSE))," ")</f>
        <v xml:space="preserve"> </v>
      </c>
      <c r="E481" s="26" t="str">
        <f>IF(B481&gt;0,(VLOOKUP($B481,[1]Engagement!$B$490:$G$610,4,FALSE))," ")</f>
        <v xml:space="preserve"> </v>
      </c>
      <c r="F481" s="26" t="str">
        <f>IF(B481&gt;0,(VLOOKUP($B481,[1]Engagement!$B$490:$G$610,5,FALSE))," ")</f>
        <v xml:space="preserve"> </v>
      </c>
      <c r="G481" s="45" t="str">
        <f>IF(B481&gt;0,(VLOOKUP($B481,[1]Engagement!$B$490:$G$610,6,FALSE))," ")</f>
        <v xml:space="preserve"> </v>
      </c>
      <c r="H481" s="46" t="str">
        <f>IF(B481&gt;0,(VLOOKUP($B481,[1]Engagement!$B$490:$H$610,7,FALSE))," ")</f>
        <v xml:space="preserve"> </v>
      </c>
      <c r="I481" s="3" t="str">
        <f>IF(COUNTIF($F$432:$F481,F481)&lt;2,$F481," ")</f>
        <v xml:space="preserve"> </v>
      </c>
      <c r="J481" s="3">
        <f t="shared" si="32"/>
        <v>100</v>
      </c>
      <c r="K481" s="3" t="str">
        <f>IF(COUNTIF($F$432:$F481,F481)&lt;3,$F481," ")</f>
        <v xml:space="preserve"> </v>
      </c>
      <c r="L481" s="2">
        <f t="shared" si="35"/>
        <v>100</v>
      </c>
      <c r="M481" s="2" t="str">
        <f t="shared" si="33"/>
        <v/>
      </c>
      <c r="N481" s="2">
        <f t="shared" si="34"/>
        <v>100</v>
      </c>
    </row>
    <row r="482" spans="1:14" x14ac:dyDescent="0.25">
      <c r="H482" s="59"/>
    </row>
    <row r="483" spans="1:14" x14ac:dyDescent="0.25">
      <c r="H483" s="59"/>
    </row>
    <row r="484" spans="1:14" x14ac:dyDescent="0.25">
      <c r="H484" s="59"/>
    </row>
    <row r="485" spans="1:14" x14ac:dyDescent="0.25">
      <c r="H485" s="59"/>
    </row>
    <row r="486" spans="1:14" x14ac:dyDescent="0.25">
      <c r="H486" s="59"/>
    </row>
    <row r="487" spans="1:14" x14ac:dyDescent="0.25">
      <c r="H487" s="59"/>
    </row>
    <row r="488" spans="1:14" x14ac:dyDescent="0.25">
      <c r="H488" s="59"/>
    </row>
    <row r="489" spans="1:14" x14ac:dyDescent="0.25">
      <c r="H489" s="59"/>
    </row>
    <row r="490" spans="1:14" x14ac:dyDescent="0.25">
      <c r="H490" s="59"/>
    </row>
    <row r="491" spans="1:14" x14ac:dyDescent="0.25">
      <c r="H491" s="59"/>
    </row>
    <row r="492" spans="1:14" x14ac:dyDescent="0.25">
      <c r="H492" s="59"/>
    </row>
  </sheetData>
  <sheetProtection algorithmName="SHA-512" hashValue="0t7qjKN/rqyuW7wnNq2MzDEIowYMYiNrMtiakqxGPpOCLDZD1V2X8DJBEKN5anxxvD23/UQ0972535EpAfVzpw==" saltValue="0QD36J0D7kou3D187RTIbQ==" spinCount="100000" sheet="1" formatCells="0" formatColumns="0" formatRows="0" insertColumns="0" insertRows="0" pivotTables="0"/>
  <mergeCells count="55">
    <mergeCell ref="G379:G380"/>
    <mergeCell ref="H379:H380"/>
    <mergeCell ref="C381:F381"/>
    <mergeCell ref="H271:H272"/>
    <mergeCell ref="C273:F273"/>
    <mergeCell ref="B375:C375"/>
    <mergeCell ref="B376:C376"/>
    <mergeCell ref="B377:C377"/>
    <mergeCell ref="B379:B380"/>
    <mergeCell ref="C379:C380"/>
    <mergeCell ref="D379:D380"/>
    <mergeCell ref="E379:E380"/>
    <mergeCell ref="F379:F380"/>
    <mergeCell ref="B271:B272"/>
    <mergeCell ref="C271:C272"/>
    <mergeCell ref="D271:D272"/>
    <mergeCell ref="E271:E272"/>
    <mergeCell ref="F271:F272"/>
    <mergeCell ref="G271:G272"/>
    <mergeCell ref="G163:G164"/>
    <mergeCell ref="H163:H164"/>
    <mergeCell ref="C165:F165"/>
    <mergeCell ref="B267:C267"/>
    <mergeCell ref="B268:C268"/>
    <mergeCell ref="B269:C269"/>
    <mergeCell ref="B161:C161"/>
    <mergeCell ref="B163:B164"/>
    <mergeCell ref="C163:C164"/>
    <mergeCell ref="D163:D164"/>
    <mergeCell ref="E163:E164"/>
    <mergeCell ref="F163:F164"/>
    <mergeCell ref="G54:G55"/>
    <mergeCell ref="H54:H55"/>
    <mergeCell ref="C56:F56"/>
    <mergeCell ref="C107:F107"/>
    <mergeCell ref="B159:C159"/>
    <mergeCell ref="B160:C160"/>
    <mergeCell ref="B52:C52"/>
    <mergeCell ref="B54:B55"/>
    <mergeCell ref="C54:C55"/>
    <mergeCell ref="D54:D55"/>
    <mergeCell ref="E54:E55"/>
    <mergeCell ref="F54:F55"/>
    <mergeCell ref="F6:F7"/>
    <mergeCell ref="G6:G7"/>
    <mergeCell ref="H6:H7"/>
    <mergeCell ref="C8:F8"/>
    <mergeCell ref="B50:C50"/>
    <mergeCell ref="B51:C51"/>
    <mergeCell ref="C1:D1"/>
    <mergeCell ref="C2:D2"/>
    <mergeCell ref="B6:B7"/>
    <mergeCell ref="C6:C7"/>
    <mergeCell ref="D6:D7"/>
    <mergeCell ref="E6:E7"/>
  </mergeCells>
  <conditionalFormatting sqref="H266:H271 H374:H379 H49:H54 H56 H158:H165 H273 H381 H482:H492">
    <cfRule type="expression" dxfId="2" priority="2" stopIfTrue="1">
      <formula>$H49="f"</formula>
    </cfRule>
    <cfRule type="expression" dxfId="1" priority="3" stopIfTrue="1">
      <formula>$H49=F</formula>
    </cfRule>
  </conditionalFormatting>
  <conditionalFormatting sqref="B9:H481">
    <cfRule type="expression" dxfId="0" priority="1" stopIfTrue="1">
      <formula>$H9="f"</formula>
    </cfRule>
  </conditionalFormatting>
  <printOptions horizontalCentered="1" gridLinesSet="0"/>
  <pageMargins left="0" right="0" top="0.12" bottom="0" header="0" footer="0"/>
  <pageSetup paperSize="9" orientation="portrait" horizontalDpi="300" verticalDpi="300" r:id="rId1"/>
  <headerFooter alignWithMargins="0"/>
  <rowBreaks count="4" manualBreakCount="4">
    <brk id="48" min="1" max="6" man="1"/>
    <brk id="157" min="1" max="6" man="1"/>
    <brk id="265" min="1" max="6" man="1"/>
    <brk id="373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Res ensemble</vt:lpstr>
      <vt:lpstr>'Res ensemble'!Impression_des_titres</vt:lpstr>
      <vt:lpstr>'Res ensemble'!Zone_d_impression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de vaucluse</dc:creator>
  <cp:lastModifiedBy>Utilisateur</cp:lastModifiedBy>
  <dcterms:created xsi:type="dcterms:W3CDTF">2015-06-14T17:37:30Z</dcterms:created>
  <dcterms:modified xsi:type="dcterms:W3CDTF">2015-06-17T19:26:48Z</dcterms:modified>
</cp:coreProperties>
</file>